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6"/>
  </bookViews>
  <sheets>
    <sheet name="Натуральный тренинг" sheetId="7" r:id="rId1"/>
    <sheet name="Подготовительный" sheetId="3" r:id="rId2"/>
    <sheet name="Силовой период" sheetId="1" r:id="rId3"/>
    <sheet name="масса" sheetId="4" r:id="rId4"/>
    <sheet name="силовая выносливость" sheetId="2" r:id="rId5"/>
    <sheet name="круг" sheetId="5" r:id="rId6"/>
    <sheet name="реаб" sheetId="6" r:id="rId7"/>
  </sheets>
  <calcPr calcId="125725"/>
</workbook>
</file>

<file path=xl/calcChain.xml><?xml version="1.0" encoding="utf-8"?>
<calcChain xmlns="http://schemas.openxmlformats.org/spreadsheetml/2006/main">
  <c r="G552" i="7"/>
  <c r="C552"/>
  <c r="G551"/>
  <c r="C551"/>
  <c r="G550"/>
  <c r="C550"/>
  <c r="G549"/>
  <c r="C549"/>
  <c r="G548"/>
  <c r="C548"/>
  <c r="G544"/>
  <c r="C544"/>
  <c r="G543"/>
  <c r="C543"/>
  <c r="G542"/>
  <c r="C542"/>
  <c r="G541"/>
  <c r="C541"/>
  <c r="G540"/>
  <c r="C540"/>
  <c r="G535"/>
  <c r="C535"/>
  <c r="G534"/>
  <c r="C534"/>
  <c r="G533"/>
  <c r="C533"/>
  <c r="G532"/>
  <c r="C532"/>
  <c r="G531"/>
  <c r="C531"/>
  <c r="G530"/>
  <c r="C530"/>
  <c r="G520"/>
  <c r="C520"/>
  <c r="G519"/>
  <c r="C519"/>
  <c r="G518"/>
  <c r="C518"/>
  <c r="G517"/>
  <c r="C517"/>
  <c r="G516"/>
  <c r="C516"/>
  <c r="G512"/>
  <c r="C512"/>
  <c r="G511"/>
  <c r="C511"/>
  <c r="G510"/>
  <c r="C510"/>
  <c r="G509"/>
  <c r="C509"/>
  <c r="G508"/>
  <c r="C508"/>
  <c r="G503"/>
  <c r="C503"/>
  <c r="G502"/>
  <c r="C502"/>
  <c r="G501"/>
  <c r="C501"/>
  <c r="G500"/>
  <c r="C500"/>
  <c r="G499"/>
  <c r="C499"/>
  <c r="G498"/>
  <c r="C498"/>
  <c r="G488"/>
  <c r="C488"/>
  <c r="G487"/>
  <c r="C487"/>
  <c r="G486"/>
  <c r="C486"/>
  <c r="G485"/>
  <c r="C485"/>
  <c r="G484"/>
  <c r="C484"/>
  <c r="G480"/>
  <c r="C480"/>
  <c r="G479"/>
  <c r="C479"/>
  <c r="G478"/>
  <c r="C478"/>
  <c r="G477"/>
  <c r="C477"/>
  <c r="G476"/>
  <c r="C476"/>
  <c r="G471"/>
  <c r="C471"/>
  <c r="G470"/>
  <c r="C470"/>
  <c r="G469"/>
  <c r="C469"/>
  <c r="G468"/>
  <c r="C468"/>
  <c r="G467"/>
  <c r="C467"/>
  <c r="G466"/>
  <c r="C466"/>
  <c r="G448"/>
  <c r="C448"/>
  <c r="G28" i="2"/>
  <c r="C28"/>
  <c r="G27"/>
  <c r="G31" s="1"/>
  <c r="C27"/>
  <c r="G26"/>
  <c r="C26"/>
  <c r="G25"/>
  <c r="C25"/>
  <c r="G24"/>
  <c r="G30" s="1"/>
  <c r="C24"/>
  <c r="G20"/>
  <c r="C20"/>
  <c r="G19"/>
  <c r="C19"/>
  <c r="G18"/>
  <c r="C18"/>
  <c r="G17"/>
  <c r="C17"/>
  <c r="G12"/>
  <c r="C12"/>
  <c r="G11"/>
  <c r="C11"/>
  <c r="G10"/>
  <c r="C10"/>
  <c r="G9"/>
  <c r="C9"/>
  <c r="G8"/>
  <c r="C8"/>
  <c r="G7"/>
  <c r="C7"/>
  <c r="C434" i="7"/>
  <c r="G434"/>
  <c r="C435"/>
  <c r="G435"/>
  <c r="C436"/>
  <c r="G436"/>
  <c r="C437"/>
  <c r="G437"/>
  <c r="C438"/>
  <c r="G438"/>
  <c r="C439"/>
  <c r="G439"/>
  <c r="C444"/>
  <c r="G444"/>
  <c r="C445"/>
  <c r="G445"/>
  <c r="C446"/>
  <c r="G446"/>
  <c r="C447"/>
  <c r="G447"/>
  <c r="C452"/>
  <c r="G452"/>
  <c r="C453"/>
  <c r="G453"/>
  <c r="C454"/>
  <c r="G454"/>
  <c r="C455"/>
  <c r="G455"/>
  <c r="C456"/>
  <c r="G456"/>
  <c r="G240"/>
  <c r="C240"/>
  <c r="G239"/>
  <c r="C239"/>
  <c r="G238"/>
  <c r="C238"/>
  <c r="G237"/>
  <c r="C237"/>
  <c r="G236"/>
  <c r="C236"/>
  <c r="G232"/>
  <c r="C232"/>
  <c r="G231"/>
  <c r="C231"/>
  <c r="G230"/>
  <c r="C230"/>
  <c r="G229"/>
  <c r="C229"/>
  <c r="G224"/>
  <c r="C224"/>
  <c r="G223"/>
  <c r="C223"/>
  <c r="G222"/>
  <c r="C222"/>
  <c r="G221"/>
  <c r="C221"/>
  <c r="G220"/>
  <c r="C220"/>
  <c r="G219"/>
  <c r="C219"/>
  <c r="G209"/>
  <c r="C209"/>
  <c r="G208"/>
  <c r="C208"/>
  <c r="G207"/>
  <c r="C207"/>
  <c r="G206"/>
  <c r="C206"/>
  <c r="G205"/>
  <c r="C205"/>
  <c r="G201"/>
  <c r="C201"/>
  <c r="G200"/>
  <c r="C200"/>
  <c r="G199"/>
  <c r="C199"/>
  <c r="G198"/>
  <c r="C198"/>
  <c r="G197"/>
  <c r="C197"/>
  <c r="G192"/>
  <c r="C192"/>
  <c r="G191"/>
  <c r="C191"/>
  <c r="G190"/>
  <c r="C190"/>
  <c r="G189"/>
  <c r="C189"/>
  <c r="G188"/>
  <c r="C188"/>
  <c r="G187"/>
  <c r="C187"/>
  <c r="G138"/>
  <c r="C138"/>
  <c r="G177"/>
  <c r="C177"/>
  <c r="G176"/>
  <c r="C176"/>
  <c r="G175"/>
  <c r="C175"/>
  <c r="G174"/>
  <c r="C174"/>
  <c r="G173"/>
  <c r="C173"/>
  <c r="G169"/>
  <c r="C169"/>
  <c r="G168"/>
  <c r="C168"/>
  <c r="G167"/>
  <c r="C167"/>
  <c r="G166"/>
  <c r="C166"/>
  <c r="G161"/>
  <c r="C161"/>
  <c r="G160"/>
  <c r="C160"/>
  <c r="G159"/>
  <c r="C159"/>
  <c r="G158"/>
  <c r="C158"/>
  <c r="G157"/>
  <c r="C157"/>
  <c r="G156"/>
  <c r="C156"/>
  <c r="G146"/>
  <c r="C146"/>
  <c r="G145"/>
  <c r="C145"/>
  <c r="G144"/>
  <c r="C144"/>
  <c r="G143"/>
  <c r="C143"/>
  <c r="G142"/>
  <c r="C142"/>
  <c r="G137"/>
  <c r="C137"/>
  <c r="G136"/>
  <c r="C136"/>
  <c r="G135"/>
  <c r="C135"/>
  <c r="G134"/>
  <c r="C134"/>
  <c r="G129"/>
  <c r="C129"/>
  <c r="G128"/>
  <c r="C128"/>
  <c r="G127"/>
  <c r="C127"/>
  <c r="G126"/>
  <c r="C126"/>
  <c r="G125"/>
  <c r="C125"/>
  <c r="G124"/>
  <c r="C124"/>
  <c r="G114"/>
  <c r="C114"/>
  <c r="G113"/>
  <c r="C113"/>
  <c r="G112"/>
  <c r="C112"/>
  <c r="G111"/>
  <c r="C111"/>
  <c r="G110"/>
  <c r="C110"/>
  <c r="G106"/>
  <c r="C106"/>
  <c r="G105"/>
  <c r="C105"/>
  <c r="G104"/>
  <c r="C104"/>
  <c r="G103"/>
  <c r="C103"/>
  <c r="G98"/>
  <c r="C98"/>
  <c r="G97"/>
  <c r="C97"/>
  <c r="G96"/>
  <c r="C96"/>
  <c r="G95"/>
  <c r="C95"/>
  <c r="G94"/>
  <c r="C94"/>
  <c r="G93"/>
  <c r="C93"/>
  <c r="C62"/>
  <c r="G83"/>
  <c r="C83"/>
  <c r="G82"/>
  <c r="C82"/>
  <c r="G81"/>
  <c r="C81"/>
  <c r="G80"/>
  <c r="C80"/>
  <c r="G79"/>
  <c r="C79"/>
  <c r="G75"/>
  <c r="C75"/>
  <c r="G74"/>
  <c r="C74"/>
  <c r="G73"/>
  <c r="C73"/>
  <c r="G72"/>
  <c r="C72"/>
  <c r="G67"/>
  <c r="C67"/>
  <c r="G66"/>
  <c r="C66"/>
  <c r="G65"/>
  <c r="C65"/>
  <c r="G64"/>
  <c r="C64"/>
  <c r="G63"/>
  <c r="C63"/>
  <c r="G62"/>
  <c r="F31" i="2" l="1"/>
  <c r="G15"/>
  <c r="G33"/>
  <c r="G34" s="1"/>
  <c r="F34" s="1"/>
  <c r="G32"/>
  <c r="G554" i="7"/>
  <c r="G490"/>
  <c r="G461"/>
  <c r="F461" s="1"/>
  <c r="G493"/>
  <c r="F493" s="1"/>
  <c r="G458"/>
  <c r="G525"/>
  <c r="F525" s="1"/>
  <c r="G556"/>
  <c r="F556" s="1"/>
  <c r="G557"/>
  <c r="F557" s="1"/>
  <c r="G555"/>
  <c r="G538"/>
  <c r="G546"/>
  <c r="G522"/>
  <c r="G523"/>
  <c r="F523" s="1"/>
  <c r="G524"/>
  <c r="F524" s="1"/>
  <c r="G506"/>
  <c r="G514"/>
  <c r="G491"/>
  <c r="G442"/>
  <c r="G474"/>
  <c r="G492"/>
  <c r="F491"/>
  <c r="G482"/>
  <c r="F32" i="2"/>
  <c r="G22"/>
  <c r="G450" i="7"/>
  <c r="G459"/>
  <c r="F459" s="1"/>
  <c r="G460"/>
  <c r="G148"/>
  <c r="G214"/>
  <c r="F214" s="1"/>
  <c r="G211"/>
  <c r="G234"/>
  <c r="G85"/>
  <c r="G116"/>
  <c r="G242"/>
  <c r="G227"/>
  <c r="G244"/>
  <c r="F244" s="1"/>
  <c r="G243"/>
  <c r="F243" s="1"/>
  <c r="G213"/>
  <c r="F213" s="1"/>
  <c r="G203"/>
  <c r="G212"/>
  <c r="F212" s="1"/>
  <c r="G195"/>
  <c r="G245"/>
  <c r="G180"/>
  <c r="F180" s="1"/>
  <c r="G151"/>
  <c r="F151" s="1"/>
  <c r="G70"/>
  <c r="G88"/>
  <c r="F88" s="1"/>
  <c r="G87"/>
  <c r="F87" s="1"/>
  <c r="G86"/>
  <c r="F86" s="1"/>
  <c r="G119"/>
  <c r="F119" s="1"/>
  <c r="G179"/>
  <c r="G150"/>
  <c r="F150" s="1"/>
  <c r="G149"/>
  <c r="F149" s="1"/>
  <c r="G132"/>
  <c r="G140"/>
  <c r="G164"/>
  <c r="G181"/>
  <c r="F181" s="1"/>
  <c r="G182"/>
  <c r="G171"/>
  <c r="G118"/>
  <c r="G101"/>
  <c r="G117"/>
  <c r="F117" s="1"/>
  <c r="G108"/>
  <c r="G77"/>
  <c r="G33" i="1"/>
  <c r="F33" s="1"/>
  <c r="C28"/>
  <c r="C27"/>
  <c r="C26"/>
  <c r="C18"/>
  <c r="C17"/>
  <c r="C10"/>
  <c r="C9"/>
  <c r="C12"/>
  <c r="C11"/>
  <c r="C8"/>
  <c r="C7"/>
  <c r="G28"/>
  <c r="G27"/>
  <c r="G26"/>
  <c r="G31" s="1"/>
  <c r="F31" s="1"/>
  <c r="G25"/>
  <c r="C25"/>
  <c r="G24"/>
  <c r="C24"/>
  <c r="G20"/>
  <c r="C20"/>
  <c r="G19"/>
  <c r="C19"/>
  <c r="G18"/>
  <c r="G17"/>
  <c r="G12"/>
  <c r="G11"/>
  <c r="G10"/>
  <c r="G9"/>
  <c r="G8"/>
  <c r="G7"/>
  <c r="F33" i="2" l="1"/>
  <c r="G558" i="7"/>
  <c r="K436" s="1"/>
  <c r="F555"/>
  <c r="G526"/>
  <c r="K435" s="1"/>
  <c r="G494"/>
  <c r="K434" s="1"/>
  <c r="F492"/>
  <c r="G462"/>
  <c r="K433" s="1"/>
  <c r="F460"/>
  <c r="G246"/>
  <c r="K66" s="1"/>
  <c r="G215"/>
  <c r="F245"/>
  <c r="G183"/>
  <c r="K64" s="1"/>
  <c r="G89"/>
  <c r="G152"/>
  <c r="F152" s="1"/>
  <c r="F182"/>
  <c r="G120"/>
  <c r="F118"/>
  <c r="F32" i="1"/>
  <c r="G32"/>
  <c r="G22"/>
  <c r="G15"/>
  <c r="G30"/>
  <c r="F558" i="7" l="1"/>
  <c r="J436" s="1"/>
  <c r="F462"/>
  <c r="J433" s="1"/>
  <c r="F494"/>
  <c r="J434" s="1"/>
  <c r="F526"/>
  <c r="J435" s="1"/>
  <c r="F215"/>
  <c r="J65" s="1"/>
  <c r="K65"/>
  <c r="F246"/>
  <c r="J66" s="1"/>
  <c r="F183"/>
  <c r="J64" s="1"/>
  <c r="F120"/>
  <c r="J62" s="1"/>
  <c r="K62"/>
  <c r="K61"/>
  <c r="F89"/>
  <c r="J61" s="1"/>
  <c r="K63"/>
  <c r="J63"/>
  <c r="G34" i="1"/>
  <c r="F34" s="1"/>
</calcChain>
</file>

<file path=xl/sharedStrings.xml><?xml version="1.0" encoding="utf-8"?>
<sst xmlns="http://schemas.openxmlformats.org/spreadsheetml/2006/main" count="1355" uniqueCount="206">
  <si>
    <t>Упр</t>
  </si>
  <si>
    <t>вес</t>
  </si>
  <si>
    <t>подход</t>
  </si>
  <si>
    <t>повтор</t>
  </si>
  <si>
    <t>Инт</t>
  </si>
  <si>
    <t>КПШ</t>
  </si>
  <si>
    <t xml:space="preserve">№1 </t>
  </si>
  <si>
    <t>Жим лежа</t>
  </si>
  <si>
    <t xml:space="preserve">№2 </t>
  </si>
  <si>
    <t xml:space="preserve">Становая тяга </t>
  </si>
  <si>
    <t>№3</t>
  </si>
  <si>
    <t>жим лежа</t>
  </si>
  <si>
    <t>Приседания</t>
  </si>
  <si>
    <t xml:space="preserve">Подтягивания </t>
  </si>
  <si>
    <t>пр (ои) (кпш)</t>
  </si>
  <si>
    <t>жим (ои) (кпш)</t>
  </si>
  <si>
    <t>тяг (ои) (кпш)</t>
  </si>
  <si>
    <t>Сведение рук вперед</t>
  </si>
  <si>
    <t>Разгибание рук на блоке</t>
  </si>
  <si>
    <t>Силовой цикл</t>
  </si>
  <si>
    <t>УОИ / КПШ</t>
  </si>
  <si>
    <t>Сгибание рук со штангой стоя</t>
  </si>
  <si>
    <t xml:space="preserve">Жим лежа </t>
  </si>
  <si>
    <t>Тяга штанги к подбородку</t>
  </si>
  <si>
    <t xml:space="preserve">Жим ногами </t>
  </si>
  <si>
    <t>Тяга верхнего блока к груди</t>
  </si>
  <si>
    <t>Тяга гантелей на прямых ногах</t>
  </si>
  <si>
    <t>круг 1</t>
  </si>
  <si>
    <t>круг 2</t>
  </si>
  <si>
    <t>круг 3</t>
  </si>
  <si>
    <t>Жим гантелей на горизонтальной скамье</t>
  </si>
  <si>
    <t>Отведение руки в сторону с гантелей</t>
  </si>
  <si>
    <t>Подготовительный  цикл</t>
  </si>
  <si>
    <t>Тяга верхнего блока за голову</t>
  </si>
  <si>
    <t>Тяга нижнего блока к животу</t>
  </si>
  <si>
    <t>Сгибание ног на тренажере</t>
  </si>
  <si>
    <t>Разгибание ног на тренажере</t>
  </si>
  <si>
    <t>Сгибание рук на блоке</t>
  </si>
  <si>
    <t>Отведение руки назад на верхнем блоке</t>
  </si>
  <si>
    <t>Сведение рук на блоке вперед</t>
  </si>
  <si>
    <t>Жим гантелей на наклонной скамье</t>
  </si>
  <si>
    <t>Сгибание рук с гантелью на скамье скотта</t>
  </si>
  <si>
    <t>Разгибание рук с гантелью поочередно каждой</t>
  </si>
  <si>
    <t>Сгибание рук с гантелью стоя</t>
  </si>
  <si>
    <t>Разгибание рук с гантелью из-за головы</t>
  </si>
  <si>
    <t>УОИ</t>
  </si>
  <si>
    <t>Недели</t>
  </si>
  <si>
    <t>№4</t>
  </si>
  <si>
    <t>Жим гант на наклоной скамье</t>
  </si>
  <si>
    <t xml:space="preserve">Тяга верхнего блока к груди </t>
  </si>
  <si>
    <t xml:space="preserve">Жим штанги лежа </t>
  </si>
  <si>
    <t>Приседания со штангой</t>
  </si>
  <si>
    <t>Жим ногами</t>
  </si>
  <si>
    <t>Отвидение руки на блоке в сторону</t>
  </si>
  <si>
    <t>Шраги</t>
  </si>
  <si>
    <t>Отведение руки на верхнем блоке назад</t>
  </si>
  <si>
    <t>Подтягивания с весом</t>
  </si>
  <si>
    <t xml:space="preserve">Тяга верхнего блока за голову </t>
  </si>
  <si>
    <t>Сведение рук на блоке вниз</t>
  </si>
  <si>
    <t>Сгибание рук на блоке стоя</t>
  </si>
  <si>
    <t>Французский жим лежа</t>
  </si>
  <si>
    <t>Разгибание рук на блоке стоя</t>
  </si>
  <si>
    <t xml:space="preserve">Жим штанги стоя </t>
  </si>
  <si>
    <t>Тяга штанги на прямых ногах</t>
  </si>
  <si>
    <t>Шраги с гантелями</t>
  </si>
  <si>
    <t>3-4</t>
  </si>
  <si>
    <t>5-6</t>
  </si>
  <si>
    <t>Набор мышечной массы Неделя 1</t>
  </si>
  <si>
    <t>Набор мышечной массы Неделя 2</t>
  </si>
  <si>
    <t>Приседания со штангой на груди</t>
  </si>
  <si>
    <t>Приседания в гак тренажере</t>
  </si>
  <si>
    <t>Жим штанги на наклоной скамье</t>
  </si>
  <si>
    <t>Жим штанги сидя</t>
  </si>
  <si>
    <t xml:space="preserve">Тяга штанги к подбородку средним хватом </t>
  </si>
  <si>
    <t xml:space="preserve">Тяга штанги к подбородку узким хватом </t>
  </si>
  <si>
    <t>3 круга</t>
  </si>
  <si>
    <t>Жим штанги лежа</t>
  </si>
  <si>
    <t>Подтягивания</t>
  </si>
  <si>
    <t>Становая тяга классика</t>
  </si>
  <si>
    <t>Жим лежа узким хватом</t>
  </si>
  <si>
    <t>Тяга штанги в наклоне</t>
  </si>
  <si>
    <t>4 круга</t>
  </si>
  <si>
    <t>Подтягивания обратным хватом</t>
  </si>
  <si>
    <t xml:space="preserve">Становая тяга сумо </t>
  </si>
  <si>
    <t xml:space="preserve">Отжимания от пола узким хватом </t>
  </si>
  <si>
    <t>Подтягивания к перекладине с упором ногами</t>
  </si>
  <si>
    <t xml:space="preserve">Приседания со штангой </t>
  </si>
  <si>
    <t xml:space="preserve">Отжимания от брусьев </t>
  </si>
  <si>
    <t>Полноценная разминка</t>
  </si>
  <si>
    <t xml:space="preserve">Тяга Т-грифа </t>
  </si>
  <si>
    <t>Кардио 20-40 мин на пульсе 120-140</t>
  </si>
  <si>
    <t>Упражнения</t>
  </si>
  <si>
    <t>Круговая тренировка Неделя 1</t>
  </si>
  <si>
    <t>Круговая тренировка Неделя 2</t>
  </si>
  <si>
    <t>Отжимания от пола</t>
  </si>
  <si>
    <t>2 круга</t>
  </si>
  <si>
    <t xml:space="preserve">Разгибание ног на тренажере </t>
  </si>
  <si>
    <t>Растяжка передней части бедра</t>
  </si>
  <si>
    <t>МФР передней части бедра</t>
  </si>
  <si>
    <t xml:space="preserve">30-40 </t>
  </si>
  <si>
    <t>Время в сек</t>
  </si>
  <si>
    <t>30-40</t>
  </si>
  <si>
    <t xml:space="preserve">Сгибание ног на тренажере </t>
  </si>
  <si>
    <t>Растяжка задней части бедра</t>
  </si>
  <si>
    <t>МФР задней части бедра</t>
  </si>
  <si>
    <t>Отведение ноги назад</t>
  </si>
  <si>
    <t>Растяжка ягодичных мышц</t>
  </si>
  <si>
    <t>МФР ягодичных мышц</t>
  </si>
  <si>
    <t>Подъем на носки стоя</t>
  </si>
  <si>
    <t>№1 Низ тела и спина</t>
  </si>
  <si>
    <t xml:space="preserve">Тяга нижнего блока </t>
  </si>
  <si>
    <t>Растяжка длинных мышц спины</t>
  </si>
  <si>
    <t>МФР длинных мышц спины (грудной отдел)</t>
  </si>
  <si>
    <t>№2 Верх тела (без спины)</t>
  </si>
  <si>
    <t>Растяжка грудных мышц</t>
  </si>
  <si>
    <t>МФР грудные мышцы</t>
  </si>
  <si>
    <t>Растяжка дельтовидных мышц</t>
  </si>
  <si>
    <t>МФР дельтовидных мышц</t>
  </si>
  <si>
    <t xml:space="preserve">Разгибание рук на блоке </t>
  </si>
  <si>
    <t>Растяжка трицепса</t>
  </si>
  <si>
    <t>МФР трицепса</t>
  </si>
  <si>
    <t xml:space="preserve">Сгибание рук на блоке </t>
  </si>
  <si>
    <t>Растяжка бицепса</t>
  </si>
  <si>
    <t>МФР бицепса</t>
  </si>
  <si>
    <t>Растяжка икроножных мышц</t>
  </si>
  <si>
    <t>МФР икроножных мышц</t>
  </si>
  <si>
    <t>Отведение рук в сторону стоя на блоке</t>
  </si>
  <si>
    <t>Подготовительный  цикл.  Неделя 2</t>
  </si>
  <si>
    <t>Жим</t>
  </si>
  <si>
    <t>Присед</t>
  </si>
  <si>
    <t>Тяга</t>
  </si>
  <si>
    <t>присед ои/кпш</t>
  </si>
  <si>
    <t>жим ои/кпш</t>
  </si>
  <si>
    <t>тяга ои/кпш</t>
  </si>
  <si>
    <t>Силовой цикл. Неделя 2</t>
  </si>
  <si>
    <t>Сгибание рук с гантелеми стоя</t>
  </si>
  <si>
    <t>Отведение гантелей в стороны</t>
  </si>
  <si>
    <t>Сведение рук на блоке в низ</t>
  </si>
  <si>
    <t>Силовой цикл. Неделя 3</t>
  </si>
  <si>
    <t>Силовой цикл. Неделя 4</t>
  </si>
  <si>
    <t>Силовой цикл. Неделя 5</t>
  </si>
  <si>
    <t>Силовой цикл. Неделя 6</t>
  </si>
  <si>
    <t>Набор мышечной массы. Неделя 1</t>
  </si>
  <si>
    <t>Набор мышечной массы. Неделя 2</t>
  </si>
  <si>
    <t>Набор мышечной массы. Неделя 3</t>
  </si>
  <si>
    <t>Набор мышечной массы. Неделя 4</t>
  </si>
  <si>
    <t>Тяга верхнего блока к груди обратным хватом</t>
  </si>
  <si>
    <t>Французский жим сидя</t>
  </si>
  <si>
    <t>Тяга нижнего блока к животу обратным хватом</t>
  </si>
  <si>
    <t>Сведение рук на тренажере вперед</t>
  </si>
  <si>
    <t>Сгибание рук на блоке за голову</t>
  </si>
  <si>
    <t>Сгибание рук с гантелей молотом</t>
  </si>
  <si>
    <t>Разгибание рук на блоке стоя шнуром</t>
  </si>
  <si>
    <t>Набор мышечной массы. Неделя 6</t>
  </si>
  <si>
    <t>Набор мышечной массы. Неделя 5</t>
  </si>
  <si>
    <t>2. Изменение упражнений.</t>
  </si>
  <si>
    <t>1. Изменение комбинации мышечных групп.</t>
  </si>
  <si>
    <t>Период по развитию силовой выносливости. Неделя 1</t>
  </si>
  <si>
    <t xml:space="preserve">Жим </t>
  </si>
  <si>
    <t xml:space="preserve">Период по развитию силовой выносливости. </t>
  </si>
  <si>
    <t>Период по развитию силовой выносливости. Неделя 2</t>
  </si>
  <si>
    <t>Период по развитию силовой выносливости. Неделя 3</t>
  </si>
  <si>
    <t>Период по развитию силовой выносливости. Неделя 4</t>
  </si>
  <si>
    <t>1. Изменение количества тренировок.</t>
  </si>
  <si>
    <t>Круговая тренировка Неделя 3</t>
  </si>
  <si>
    <t>№5</t>
  </si>
  <si>
    <t>Жим на наклоной скамье</t>
  </si>
  <si>
    <t>Жим узким хватом</t>
  </si>
  <si>
    <t>Жим средним хватом</t>
  </si>
  <si>
    <t>Тяга Т-грифа</t>
  </si>
  <si>
    <t>Отжимания от брусьев</t>
  </si>
  <si>
    <t>Отжимания от пола узкой постановкой рук</t>
  </si>
  <si>
    <t>Становая тяга</t>
  </si>
  <si>
    <t>Становая тяга сумо</t>
  </si>
  <si>
    <t>Круговая тренировка Неделя 4</t>
  </si>
  <si>
    <t>Круговая тренировка Неделя 5</t>
  </si>
  <si>
    <t>Круговая тренировка Неделя 6</t>
  </si>
  <si>
    <t>Восстановительный период Неделя 1</t>
  </si>
  <si>
    <t>Восстановительный период Неделя 2</t>
  </si>
  <si>
    <t>Тяга нижнего блока обратным хватом</t>
  </si>
  <si>
    <t>Отведение ноги назад на блоке</t>
  </si>
  <si>
    <t>Подъем на носки стоя сидя</t>
  </si>
  <si>
    <t>Подъем рук перед собой на блоке</t>
  </si>
  <si>
    <t xml:space="preserve">Восстановительный период </t>
  </si>
  <si>
    <t>Циклирование в силовом периоде</t>
  </si>
  <si>
    <t>Силовой период. Неделя 1</t>
  </si>
  <si>
    <t>Подготовительный  период.  Неделя 1</t>
  </si>
  <si>
    <t>Жим штанги на наклонной скамье</t>
  </si>
  <si>
    <t>Отведение руки на блоке в сторону</t>
  </si>
  <si>
    <t>Жим гантелей на наклоной скамье</t>
  </si>
  <si>
    <t>Циклирование в периоде по набору мышечной массы</t>
  </si>
  <si>
    <t>4. Изменение веса (корректируется и подбираться самостоятельно)</t>
  </si>
  <si>
    <t>5. Изменение количества повторов.</t>
  </si>
  <si>
    <t>приседания (ои) (кпш)</t>
  </si>
  <si>
    <t>становая тяга (ои) (кпш)</t>
  </si>
  <si>
    <t>Циклирование в периоде по развитию силовой выносливости</t>
  </si>
  <si>
    <t>Циклирование в периоде по снижению количества подкожного жира</t>
  </si>
  <si>
    <t>Жим штанги на наклоyной скамье</t>
  </si>
  <si>
    <t>3. Изменение количества подходов.</t>
  </si>
  <si>
    <t>Каждую неделю нагрузка циклируется по следующим показателям:</t>
  </si>
  <si>
    <t>Пример силового цикла</t>
  </si>
  <si>
    <t>Пример восстановительного периода</t>
  </si>
  <si>
    <t>Пример подготовительного цикла</t>
  </si>
  <si>
    <t>Примеры циклирования нагрузки в силовом периоде</t>
  </si>
  <si>
    <t>Пример цикла по развитию силовой выносливости</t>
  </si>
  <si>
    <t>Пример цикла для снижения количества подкожного жира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</si>
</sst>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 applyAlignment="1"/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15" xfId="0" applyNumberFormat="1" applyBorder="1"/>
    <xf numFmtId="0" fontId="0" fillId="0" borderId="16" xfId="0" applyBorder="1"/>
    <xf numFmtId="0" fontId="0" fillId="0" borderId="17" xfId="0" applyBorder="1"/>
    <xf numFmtId="164" fontId="0" fillId="0" borderId="14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22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22" xfId="0" applyFill="1" applyBorder="1"/>
    <xf numFmtId="1" fontId="0" fillId="0" borderId="22" xfId="0" applyNumberFormat="1" applyBorder="1"/>
    <xf numFmtId="0" fontId="0" fillId="0" borderId="23" xfId="0" applyBorder="1" applyAlignment="1"/>
    <xf numFmtId="0" fontId="0" fillId="0" borderId="24" xfId="0" applyBorder="1"/>
    <xf numFmtId="0" fontId="0" fillId="0" borderId="16" xfId="0" applyFill="1" applyBorder="1"/>
    <xf numFmtId="0" fontId="0" fillId="0" borderId="17" xfId="0" applyFill="1" applyBorder="1"/>
    <xf numFmtId="0" fontId="0" fillId="3" borderId="15" xfId="0" applyFill="1" applyBorder="1"/>
    <xf numFmtId="9" fontId="0" fillId="0" borderId="15" xfId="0" applyNumberFormat="1" applyFill="1" applyBorder="1"/>
    <xf numFmtId="9" fontId="0" fillId="3" borderId="14" xfId="1" applyFont="1" applyFill="1" applyBorder="1"/>
    <xf numFmtId="0" fontId="0" fillId="4" borderId="15" xfId="0" applyFill="1" applyBorder="1"/>
    <xf numFmtId="0" fontId="0" fillId="0" borderId="22" xfId="0" applyBorder="1"/>
    <xf numFmtId="0" fontId="0" fillId="0" borderId="26" xfId="0" applyBorder="1"/>
    <xf numFmtId="164" fontId="0" fillId="5" borderId="21" xfId="1" applyNumberFormat="1" applyFont="1" applyFill="1" applyBorder="1"/>
    <xf numFmtId="0" fontId="0" fillId="5" borderId="22" xfId="0" applyFill="1" applyBorder="1"/>
    <xf numFmtId="0" fontId="0" fillId="0" borderId="27" xfId="0" applyFill="1" applyBorder="1" applyAlignment="1"/>
    <xf numFmtId="0" fontId="0" fillId="0" borderId="27" xfId="0" applyBorder="1"/>
    <xf numFmtId="165" fontId="0" fillId="0" borderId="15" xfId="0" applyNumberFormat="1" applyBorder="1"/>
    <xf numFmtId="0" fontId="0" fillId="0" borderId="12" xfId="0" applyBorder="1"/>
    <xf numFmtId="0" fontId="0" fillId="0" borderId="34" xfId="0" applyBorder="1"/>
    <xf numFmtId="0" fontId="0" fillId="0" borderId="35" xfId="0" applyBorder="1"/>
    <xf numFmtId="9" fontId="0" fillId="0" borderId="15" xfId="0" applyNumberFormat="1" applyBorder="1"/>
    <xf numFmtId="0" fontId="0" fillId="0" borderId="35" xfId="0" applyFill="1" applyBorder="1"/>
    <xf numFmtId="0" fontId="0" fillId="0" borderId="32" xfId="0" applyBorder="1"/>
    <xf numFmtId="0" fontId="0" fillId="0" borderId="25" xfId="0" applyBorder="1"/>
    <xf numFmtId="0" fontId="0" fillId="0" borderId="43" xfId="0" applyBorder="1"/>
    <xf numFmtId="0" fontId="0" fillId="0" borderId="31" xfId="0" applyBorder="1"/>
    <xf numFmtId="0" fontId="0" fillId="0" borderId="44" xfId="0" applyBorder="1"/>
    <xf numFmtId="0" fontId="0" fillId="3" borderId="35" xfId="0" applyFill="1" applyBorder="1"/>
    <xf numFmtId="0" fontId="0" fillId="4" borderId="16" xfId="0" applyFill="1" applyBorder="1"/>
    <xf numFmtId="0" fontId="0" fillId="5" borderId="35" xfId="0" applyFill="1" applyBorder="1"/>
    <xf numFmtId="0" fontId="0" fillId="0" borderId="23" xfId="0" applyFill="1" applyBorder="1"/>
    <xf numFmtId="0" fontId="0" fillId="0" borderId="24" xfId="0" applyFill="1" applyBorder="1"/>
    <xf numFmtId="9" fontId="0" fillId="3" borderId="23" xfId="1" applyFont="1" applyFill="1" applyBorder="1"/>
    <xf numFmtId="0" fontId="0" fillId="4" borderId="25" xfId="0" applyFill="1" applyBorder="1"/>
    <xf numFmtId="0" fontId="0" fillId="0" borderId="23" xfId="0" applyBorder="1"/>
    <xf numFmtId="165" fontId="0" fillId="0" borderId="24" xfId="0" applyNumberFormat="1" applyBorder="1"/>
    <xf numFmtId="0" fontId="0" fillId="4" borderId="24" xfId="0" applyFill="1" applyBorder="1"/>
    <xf numFmtId="0" fontId="2" fillId="0" borderId="0" xfId="0" applyFont="1" applyAlignment="1">
      <alignment horizontal="center"/>
    </xf>
    <xf numFmtId="164" fontId="0" fillId="0" borderId="15" xfId="0" applyNumberFormat="1" applyBorder="1"/>
    <xf numFmtId="0" fontId="0" fillId="0" borderId="0" xfId="0" applyBorder="1"/>
    <xf numFmtId="0" fontId="0" fillId="0" borderId="0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4" borderId="29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49" fontId="0" fillId="0" borderId="7" xfId="0" applyNumberFormat="1" applyBorder="1" applyAlignment="1">
      <alignment horizontal="right"/>
    </xf>
    <xf numFmtId="49" fontId="0" fillId="0" borderId="42" xfId="0" applyNumberFormat="1" applyBorder="1" applyAlignment="1">
      <alignment horizontal="right"/>
    </xf>
    <xf numFmtId="0" fontId="0" fillId="4" borderId="4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/>
    <xf numFmtId="0" fontId="0" fillId="0" borderId="40" xfId="0" applyFill="1" applyBorder="1"/>
    <xf numFmtId="0" fontId="0" fillId="0" borderId="41" xfId="0" applyBorder="1"/>
    <xf numFmtId="164" fontId="0" fillId="0" borderId="24" xfId="0" applyNumberFormat="1" applyBorder="1"/>
    <xf numFmtId="0" fontId="0" fillId="0" borderId="1" xfId="0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41" xfId="0" applyFill="1" applyBorder="1"/>
    <xf numFmtId="0" fontId="0" fillId="0" borderId="49" xfId="0" applyFill="1" applyBorder="1"/>
    <xf numFmtId="0" fontId="0" fillId="0" borderId="50" xfId="0" applyFill="1" applyBorder="1"/>
    <xf numFmtId="0" fontId="0" fillId="0" borderId="51" xfId="0" applyFill="1" applyBorder="1"/>
    <xf numFmtId="0" fontId="2" fillId="0" borderId="0" xfId="0" applyFont="1" applyBorder="1" applyAlignment="1"/>
    <xf numFmtId="0" fontId="0" fillId="0" borderId="54" xfId="0" applyFill="1" applyBorder="1" applyAlignment="1"/>
    <xf numFmtId="0" fontId="0" fillId="0" borderId="2" xfId="0" applyFill="1" applyBorder="1" applyAlignment="1"/>
    <xf numFmtId="0" fontId="0" fillId="0" borderId="55" xfId="0" applyFill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2" fillId="0" borderId="50" xfId="0" applyFont="1" applyBorder="1" applyAlignment="1"/>
    <xf numFmtId="0" fontId="2" fillId="0" borderId="51" xfId="0" applyFont="1" applyBorder="1" applyAlignment="1"/>
    <xf numFmtId="0" fontId="4" fillId="0" borderId="0" xfId="0" applyFont="1" applyBorder="1" applyAlignment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4" borderId="45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2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37" xfId="0" applyFill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0" borderId="45" xfId="0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42" xfId="0" applyNumberFormat="1" applyBorder="1" applyAlignment="1">
      <alignment horizontal="right"/>
    </xf>
    <xf numFmtId="0" fontId="0" fillId="4" borderId="4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5" fillId="0" borderId="31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49" xfId="0" applyFont="1" applyFill="1" applyBorder="1" applyAlignment="1">
      <alignment horizontal="center" wrapText="1"/>
    </xf>
    <xf numFmtId="0" fontId="5" fillId="0" borderId="50" xfId="0" applyFont="1" applyFill="1" applyBorder="1" applyAlignment="1">
      <alignment horizontal="center" wrapText="1"/>
    </xf>
    <xf numFmtId="0" fontId="5" fillId="0" borderId="51" xfId="0" applyFont="1" applyFill="1" applyBorder="1" applyAlignment="1">
      <alignment horizontal="center" wrapText="1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0" xfId="0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1" xfId="0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'Натуральный тренинг'!$J$60</c:f>
              <c:strCache>
                <c:ptCount val="1"/>
                <c:pt idx="0">
                  <c:v>УОИ</c:v>
                </c:pt>
              </c:strCache>
            </c:strRef>
          </c:tx>
          <c:val>
            <c:numRef>
              <c:f>'Натуральный тренинг'!$J$61:$J$66</c:f>
              <c:numCache>
                <c:formatCode>0.0%</c:formatCode>
                <c:ptCount val="6"/>
                <c:pt idx="0">
                  <c:v>0.70000000000000007</c:v>
                </c:pt>
                <c:pt idx="1">
                  <c:v>0.66968325791855199</c:v>
                </c:pt>
                <c:pt idx="2">
                  <c:v>0.73145695364238417</c:v>
                </c:pt>
                <c:pt idx="3">
                  <c:v>0.69895833333333324</c:v>
                </c:pt>
                <c:pt idx="4">
                  <c:v>0.76350806451612896</c:v>
                </c:pt>
                <c:pt idx="5">
                  <c:v>0.60128458498023729</c:v>
                </c:pt>
              </c:numCache>
            </c:numRef>
          </c:val>
        </c:ser>
        <c:marker val="1"/>
        <c:axId val="88738432"/>
        <c:axId val="88764800"/>
      </c:lineChart>
      <c:catAx>
        <c:axId val="88738432"/>
        <c:scaling>
          <c:orientation val="minMax"/>
        </c:scaling>
        <c:axPos val="b"/>
        <c:tickLblPos val="nextTo"/>
        <c:crossAx val="88764800"/>
        <c:crosses val="autoZero"/>
        <c:auto val="1"/>
        <c:lblAlgn val="ctr"/>
        <c:lblOffset val="100"/>
      </c:catAx>
      <c:valAx>
        <c:axId val="88764800"/>
        <c:scaling>
          <c:orientation val="minMax"/>
          <c:min val="0.58000000000000007"/>
        </c:scaling>
        <c:axPos val="l"/>
        <c:majorGridlines/>
        <c:numFmt formatCode="0.0%" sourceLinked="1"/>
        <c:tickLblPos val="nextTo"/>
        <c:crossAx val="88738432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'Натуральный тренинг'!$K$60</c:f>
              <c:strCache>
                <c:ptCount val="1"/>
                <c:pt idx="0">
                  <c:v>КПШ</c:v>
                </c:pt>
              </c:strCache>
            </c:strRef>
          </c:tx>
          <c:val>
            <c:numRef>
              <c:f>'Натуральный тренинг'!$K$61:$K$66</c:f>
              <c:numCache>
                <c:formatCode>General</c:formatCode>
                <c:ptCount val="6"/>
                <c:pt idx="0">
                  <c:v>187</c:v>
                </c:pt>
                <c:pt idx="1">
                  <c:v>221</c:v>
                </c:pt>
                <c:pt idx="2">
                  <c:v>151</c:v>
                </c:pt>
                <c:pt idx="3">
                  <c:v>192</c:v>
                </c:pt>
                <c:pt idx="4">
                  <c:v>124</c:v>
                </c:pt>
                <c:pt idx="5">
                  <c:v>253</c:v>
                </c:pt>
              </c:numCache>
            </c:numRef>
          </c:val>
        </c:ser>
        <c:marker val="1"/>
        <c:axId val="88784896"/>
        <c:axId val="88786432"/>
      </c:lineChart>
      <c:catAx>
        <c:axId val="88784896"/>
        <c:scaling>
          <c:orientation val="minMax"/>
        </c:scaling>
        <c:axPos val="b"/>
        <c:tickLblPos val="nextTo"/>
        <c:crossAx val="88786432"/>
        <c:crosses val="autoZero"/>
        <c:auto val="1"/>
        <c:lblAlgn val="ctr"/>
        <c:lblOffset val="100"/>
      </c:catAx>
      <c:valAx>
        <c:axId val="88786432"/>
        <c:scaling>
          <c:orientation val="minMax"/>
          <c:min val="100"/>
        </c:scaling>
        <c:axPos val="l"/>
        <c:majorGridlines/>
        <c:numFmt formatCode="General" sourceLinked="1"/>
        <c:tickLblPos val="nextTo"/>
        <c:crossAx val="8878489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/>
    <c:plotArea>
      <c:layout/>
      <c:lineChart>
        <c:grouping val="standard"/>
        <c:ser>
          <c:idx val="0"/>
          <c:order val="0"/>
          <c:tx>
            <c:strRef>
              <c:f>'Натуральный тренинг'!$J$432</c:f>
              <c:strCache>
                <c:ptCount val="1"/>
                <c:pt idx="0">
                  <c:v>УОИ</c:v>
                </c:pt>
              </c:strCache>
            </c:strRef>
          </c:tx>
          <c:val>
            <c:numRef>
              <c:f>'Натуральный тренинг'!$J$433:$J$436</c:f>
              <c:numCache>
                <c:formatCode>0.0%</c:formatCode>
                <c:ptCount val="4"/>
                <c:pt idx="0">
                  <c:v>0.55436893203883497</c:v>
                </c:pt>
                <c:pt idx="1">
                  <c:v>0.54369565217391302</c:v>
                </c:pt>
                <c:pt idx="2">
                  <c:v>0.55631229235880397</c:v>
                </c:pt>
                <c:pt idx="3">
                  <c:v>0.52478087649402394</c:v>
                </c:pt>
              </c:numCache>
            </c:numRef>
          </c:val>
        </c:ser>
        <c:marker val="1"/>
        <c:axId val="88937216"/>
        <c:axId val="88938752"/>
      </c:lineChart>
      <c:catAx>
        <c:axId val="88937216"/>
        <c:scaling>
          <c:orientation val="minMax"/>
        </c:scaling>
        <c:axPos val="b"/>
        <c:tickLblPos val="nextTo"/>
        <c:crossAx val="88938752"/>
        <c:crosses val="autoZero"/>
        <c:auto val="1"/>
        <c:lblAlgn val="ctr"/>
        <c:lblOffset val="100"/>
      </c:catAx>
      <c:valAx>
        <c:axId val="88938752"/>
        <c:scaling>
          <c:orientation val="minMax"/>
        </c:scaling>
        <c:axPos val="l"/>
        <c:majorGridlines/>
        <c:numFmt formatCode="0.0%" sourceLinked="1"/>
        <c:tickLblPos val="nextTo"/>
        <c:crossAx val="8893721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'Натуральный тренинг'!$K$432</c:f>
              <c:strCache>
                <c:ptCount val="1"/>
                <c:pt idx="0">
                  <c:v>КПШ</c:v>
                </c:pt>
              </c:strCache>
            </c:strRef>
          </c:tx>
          <c:val>
            <c:numRef>
              <c:f>'Натуральный тренинг'!$K$433:$K$436</c:f>
              <c:numCache>
                <c:formatCode>General</c:formatCode>
                <c:ptCount val="4"/>
                <c:pt idx="0">
                  <c:v>412</c:v>
                </c:pt>
                <c:pt idx="1">
                  <c:v>460</c:v>
                </c:pt>
                <c:pt idx="2">
                  <c:v>301</c:v>
                </c:pt>
                <c:pt idx="3">
                  <c:v>502</c:v>
                </c:pt>
              </c:numCache>
            </c:numRef>
          </c:val>
        </c:ser>
        <c:marker val="1"/>
        <c:axId val="88954368"/>
        <c:axId val="88955904"/>
      </c:lineChart>
      <c:catAx>
        <c:axId val="88954368"/>
        <c:scaling>
          <c:orientation val="minMax"/>
        </c:scaling>
        <c:axPos val="b"/>
        <c:tickLblPos val="nextTo"/>
        <c:crossAx val="88955904"/>
        <c:crosses val="autoZero"/>
        <c:auto val="1"/>
        <c:lblAlgn val="ctr"/>
        <c:lblOffset val="100"/>
      </c:catAx>
      <c:valAx>
        <c:axId val="88955904"/>
        <c:scaling>
          <c:orientation val="minMax"/>
          <c:min val="300"/>
        </c:scaling>
        <c:axPos val="l"/>
        <c:majorGridlines/>
        <c:numFmt formatCode="General" sourceLinked="1"/>
        <c:tickLblPos val="nextTo"/>
        <c:crossAx val="88954368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'Силовой период'!$L$21</c:f>
              <c:strCache>
                <c:ptCount val="1"/>
                <c:pt idx="0">
                  <c:v>КПШ</c:v>
                </c:pt>
              </c:strCache>
            </c:strRef>
          </c:tx>
          <c:val>
            <c:numRef>
              <c:f>'Силовой период'!$L$22:$L$27</c:f>
              <c:numCache>
                <c:formatCode>General</c:formatCode>
                <c:ptCount val="6"/>
                <c:pt idx="0">
                  <c:v>200</c:v>
                </c:pt>
                <c:pt idx="1">
                  <c:v>170</c:v>
                </c:pt>
                <c:pt idx="2">
                  <c:v>210</c:v>
                </c:pt>
                <c:pt idx="3">
                  <c:v>180</c:v>
                </c:pt>
                <c:pt idx="4">
                  <c:v>220</c:v>
                </c:pt>
                <c:pt idx="5">
                  <c:v>190</c:v>
                </c:pt>
              </c:numCache>
            </c:numRef>
          </c:val>
        </c:ser>
        <c:marker val="1"/>
        <c:axId val="92342912"/>
        <c:axId val="92356992"/>
      </c:lineChart>
      <c:catAx>
        <c:axId val="92342912"/>
        <c:scaling>
          <c:orientation val="minMax"/>
        </c:scaling>
        <c:axPos val="b"/>
        <c:tickLblPos val="nextTo"/>
        <c:crossAx val="92356992"/>
        <c:crosses val="autoZero"/>
        <c:auto val="1"/>
        <c:lblAlgn val="ctr"/>
        <c:lblOffset val="100"/>
      </c:catAx>
      <c:valAx>
        <c:axId val="92356992"/>
        <c:scaling>
          <c:orientation val="minMax"/>
          <c:min val="100"/>
        </c:scaling>
        <c:axPos val="l"/>
        <c:majorGridlines/>
        <c:numFmt formatCode="General" sourceLinked="1"/>
        <c:tickLblPos val="nextTo"/>
        <c:crossAx val="92342912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'Силовой период'!$M$21</c:f>
              <c:strCache>
                <c:ptCount val="1"/>
                <c:pt idx="0">
                  <c:v>УОИ</c:v>
                </c:pt>
              </c:strCache>
            </c:strRef>
          </c:tx>
          <c:val>
            <c:numRef>
              <c:f>'Силовой период'!$M$22:$M$27</c:f>
              <c:numCache>
                <c:formatCode>0%</c:formatCode>
                <c:ptCount val="6"/>
                <c:pt idx="0">
                  <c:v>0.67</c:v>
                </c:pt>
                <c:pt idx="1">
                  <c:v>0.71</c:v>
                </c:pt>
                <c:pt idx="2">
                  <c:v>0.68</c:v>
                </c:pt>
                <c:pt idx="3">
                  <c:v>0.72</c:v>
                </c:pt>
                <c:pt idx="4">
                  <c:v>0.69</c:v>
                </c:pt>
                <c:pt idx="5">
                  <c:v>0.73</c:v>
                </c:pt>
              </c:numCache>
            </c:numRef>
          </c:val>
        </c:ser>
        <c:marker val="1"/>
        <c:axId val="92364160"/>
        <c:axId val="92370048"/>
      </c:lineChart>
      <c:catAx>
        <c:axId val="92364160"/>
        <c:scaling>
          <c:orientation val="minMax"/>
        </c:scaling>
        <c:axPos val="b"/>
        <c:tickLblPos val="nextTo"/>
        <c:crossAx val="92370048"/>
        <c:crosses val="autoZero"/>
        <c:auto val="1"/>
        <c:lblAlgn val="ctr"/>
        <c:lblOffset val="100"/>
      </c:catAx>
      <c:valAx>
        <c:axId val="92370048"/>
        <c:scaling>
          <c:orientation val="minMax"/>
        </c:scaling>
        <c:axPos val="l"/>
        <c:majorGridlines/>
        <c:numFmt formatCode="0%" sourceLinked="1"/>
        <c:tickLblPos val="nextTo"/>
        <c:crossAx val="9236416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'Силовой период'!$L$31</c:f>
              <c:strCache>
                <c:ptCount val="1"/>
                <c:pt idx="0">
                  <c:v>КПШ</c:v>
                </c:pt>
              </c:strCache>
            </c:strRef>
          </c:tx>
          <c:val>
            <c:numRef>
              <c:f>'Силовой период'!$L$32:$L$37</c:f>
              <c:numCache>
                <c:formatCode>General</c:formatCode>
                <c:ptCount val="6"/>
                <c:pt idx="0">
                  <c:v>220</c:v>
                </c:pt>
                <c:pt idx="1">
                  <c:v>210</c:v>
                </c:pt>
                <c:pt idx="2">
                  <c:v>200</c:v>
                </c:pt>
                <c:pt idx="3">
                  <c:v>190</c:v>
                </c:pt>
                <c:pt idx="4">
                  <c:v>180</c:v>
                </c:pt>
                <c:pt idx="5">
                  <c:v>170</c:v>
                </c:pt>
              </c:numCache>
            </c:numRef>
          </c:val>
        </c:ser>
        <c:marker val="1"/>
        <c:axId val="92389760"/>
        <c:axId val="92391296"/>
      </c:lineChart>
      <c:catAx>
        <c:axId val="92389760"/>
        <c:scaling>
          <c:orientation val="minMax"/>
        </c:scaling>
        <c:axPos val="b"/>
        <c:tickLblPos val="nextTo"/>
        <c:crossAx val="92391296"/>
        <c:crosses val="autoZero"/>
        <c:auto val="1"/>
        <c:lblAlgn val="ctr"/>
        <c:lblOffset val="100"/>
      </c:catAx>
      <c:valAx>
        <c:axId val="92391296"/>
        <c:scaling>
          <c:orientation val="minMax"/>
          <c:min val="150"/>
        </c:scaling>
        <c:axPos val="l"/>
        <c:majorGridlines/>
        <c:numFmt formatCode="General" sourceLinked="1"/>
        <c:tickLblPos val="nextTo"/>
        <c:crossAx val="9238976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'Силовой период'!$M$31</c:f>
              <c:strCache>
                <c:ptCount val="1"/>
                <c:pt idx="0">
                  <c:v>УОИ</c:v>
                </c:pt>
              </c:strCache>
            </c:strRef>
          </c:tx>
          <c:val>
            <c:numRef>
              <c:f>'Силовой период'!$M$32:$M$37</c:f>
              <c:numCache>
                <c:formatCode>0%</c:formatCode>
                <c:ptCount val="6"/>
                <c:pt idx="0">
                  <c:v>0.67</c:v>
                </c:pt>
                <c:pt idx="1">
                  <c:v>0.68</c:v>
                </c:pt>
                <c:pt idx="2">
                  <c:v>0.69</c:v>
                </c:pt>
                <c:pt idx="3">
                  <c:v>0.7</c:v>
                </c:pt>
                <c:pt idx="4">
                  <c:v>0.71</c:v>
                </c:pt>
                <c:pt idx="5">
                  <c:v>0.72</c:v>
                </c:pt>
              </c:numCache>
            </c:numRef>
          </c:val>
        </c:ser>
        <c:marker val="1"/>
        <c:axId val="93668096"/>
        <c:axId val="93669632"/>
      </c:lineChart>
      <c:catAx>
        <c:axId val="93668096"/>
        <c:scaling>
          <c:orientation val="minMax"/>
        </c:scaling>
        <c:axPos val="b"/>
        <c:tickLblPos val="nextTo"/>
        <c:crossAx val="93669632"/>
        <c:crosses val="autoZero"/>
        <c:auto val="1"/>
        <c:lblAlgn val="ctr"/>
        <c:lblOffset val="100"/>
      </c:catAx>
      <c:valAx>
        <c:axId val="93669632"/>
        <c:scaling>
          <c:orientation val="minMax"/>
        </c:scaling>
        <c:axPos val="l"/>
        <c:majorGridlines/>
        <c:numFmt formatCode="0%" sourceLinked="1"/>
        <c:tickLblPos val="nextTo"/>
        <c:crossAx val="93668096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55</xdr:row>
      <xdr:rowOff>38101</xdr:rowOff>
    </xdr:from>
    <xdr:to>
      <xdr:col>19</xdr:col>
      <xdr:colOff>200025</xdr:colOff>
      <xdr:row>63</xdr:row>
      <xdr:rowOff>9526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63</xdr:row>
      <xdr:rowOff>28576</xdr:rowOff>
    </xdr:from>
    <xdr:to>
      <xdr:col>19</xdr:col>
      <xdr:colOff>209550</xdr:colOff>
      <xdr:row>73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19049</xdr:colOff>
      <xdr:row>430</xdr:row>
      <xdr:rowOff>180975</xdr:rowOff>
    </xdr:from>
    <xdr:to>
      <xdr:col>18</xdr:col>
      <xdr:colOff>600074</xdr:colOff>
      <xdr:row>438</xdr:row>
      <xdr:rowOff>133349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</xdr:colOff>
      <xdr:row>438</xdr:row>
      <xdr:rowOff>133351</xdr:rowOff>
    </xdr:from>
    <xdr:to>
      <xdr:col>18</xdr:col>
      <xdr:colOff>600075</xdr:colOff>
      <xdr:row>447</xdr:row>
      <xdr:rowOff>152401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12</xdr:row>
      <xdr:rowOff>133350</xdr:rowOff>
    </xdr:from>
    <xdr:to>
      <xdr:col>19</xdr:col>
      <xdr:colOff>85725</xdr:colOff>
      <xdr:row>21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66675</xdr:colOff>
      <xdr:row>21</xdr:row>
      <xdr:rowOff>142875</xdr:rowOff>
    </xdr:from>
    <xdr:to>
      <xdr:col>19</xdr:col>
      <xdr:colOff>76200</xdr:colOff>
      <xdr:row>30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66675</xdr:colOff>
      <xdr:row>30</xdr:row>
      <xdr:rowOff>171449</xdr:rowOff>
    </xdr:from>
    <xdr:to>
      <xdr:col>19</xdr:col>
      <xdr:colOff>85725</xdr:colOff>
      <xdr:row>42</xdr:row>
      <xdr:rowOff>133349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66674</xdr:colOff>
      <xdr:row>42</xdr:row>
      <xdr:rowOff>133350</xdr:rowOff>
    </xdr:from>
    <xdr:to>
      <xdr:col>19</xdr:col>
      <xdr:colOff>85725</xdr:colOff>
      <xdr:row>54</xdr:row>
      <xdr:rowOff>95250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888"/>
  <sheetViews>
    <sheetView workbookViewId="0">
      <selection activeCell="G875" sqref="G875"/>
    </sheetView>
  </sheetViews>
  <sheetFormatPr defaultRowHeight="15"/>
  <cols>
    <col min="2" max="2" width="54.42578125" customWidth="1"/>
    <col min="3" max="3" width="8.42578125" customWidth="1"/>
    <col min="5" max="5" width="10" customWidth="1"/>
    <col min="10" max="10" width="20.7109375" customWidth="1"/>
    <col min="11" max="11" width="5.42578125" customWidth="1"/>
  </cols>
  <sheetData>
    <row r="3" spans="1:4" ht="15.75" thickBot="1"/>
    <row r="4" spans="1:4" ht="15.75" thickBot="1">
      <c r="A4" s="124" t="s">
        <v>186</v>
      </c>
      <c r="B4" s="125"/>
      <c r="C4" s="125"/>
      <c r="D4" s="126"/>
    </row>
    <row r="5" spans="1:4" ht="15.75" thickBot="1">
      <c r="A5" s="1"/>
      <c r="B5" s="2" t="s">
        <v>0</v>
      </c>
      <c r="C5" s="2" t="s">
        <v>2</v>
      </c>
      <c r="D5" s="3" t="s">
        <v>3</v>
      </c>
    </row>
    <row r="6" spans="1:4" ht="15.75" thickBot="1">
      <c r="A6" s="159" t="s">
        <v>6</v>
      </c>
      <c r="B6" s="160"/>
      <c r="C6" s="160"/>
      <c r="D6" s="161"/>
    </row>
    <row r="7" spans="1:4">
      <c r="A7" s="170" t="s">
        <v>27</v>
      </c>
      <c r="B7" s="7" t="s">
        <v>24</v>
      </c>
      <c r="C7" s="7">
        <v>3</v>
      </c>
      <c r="D7" s="40">
        <v>8</v>
      </c>
    </row>
    <row r="8" spans="1:4" ht="15.75" thickBot="1">
      <c r="A8" s="171"/>
      <c r="B8" s="32" t="s">
        <v>25</v>
      </c>
      <c r="C8" s="32">
        <v>3</v>
      </c>
      <c r="D8" s="41">
        <v>8</v>
      </c>
    </row>
    <row r="9" spans="1:4">
      <c r="A9" s="170" t="s">
        <v>28</v>
      </c>
      <c r="B9" s="7" t="s">
        <v>30</v>
      </c>
      <c r="C9" s="7">
        <v>3</v>
      </c>
      <c r="D9" s="40">
        <v>8</v>
      </c>
    </row>
    <row r="10" spans="1:4" ht="15.75" thickBot="1">
      <c r="A10" s="171"/>
      <c r="B10" s="32" t="s">
        <v>26</v>
      </c>
      <c r="C10" s="32">
        <v>3</v>
      </c>
      <c r="D10" s="41">
        <v>8</v>
      </c>
    </row>
    <row r="11" spans="1:4">
      <c r="A11" s="170" t="s">
        <v>29</v>
      </c>
      <c r="B11" s="7" t="s">
        <v>31</v>
      </c>
      <c r="C11" s="7">
        <v>2</v>
      </c>
      <c r="D11" s="40">
        <v>8</v>
      </c>
    </row>
    <row r="12" spans="1:4">
      <c r="A12" s="172"/>
      <c r="B12" s="9" t="s">
        <v>43</v>
      </c>
      <c r="C12" s="9">
        <v>2</v>
      </c>
      <c r="D12" s="11">
        <v>8</v>
      </c>
    </row>
    <row r="13" spans="1:4" ht="15.75" thickBot="1">
      <c r="A13" s="171"/>
      <c r="B13" s="32" t="s">
        <v>44</v>
      </c>
      <c r="C13" s="32">
        <v>2</v>
      </c>
      <c r="D13" s="41">
        <v>8</v>
      </c>
    </row>
    <row r="14" spans="1:4" ht="15.75" thickBot="1">
      <c r="A14" s="118" t="s">
        <v>8</v>
      </c>
      <c r="B14" s="119"/>
      <c r="C14" s="119"/>
      <c r="D14" s="120"/>
    </row>
    <row r="15" spans="1:4">
      <c r="A15" s="170" t="s">
        <v>27</v>
      </c>
      <c r="B15" s="7" t="s">
        <v>34</v>
      </c>
      <c r="C15" s="7">
        <v>3</v>
      </c>
      <c r="D15" s="40">
        <v>12</v>
      </c>
    </row>
    <row r="16" spans="1:4" ht="15.75" thickBot="1">
      <c r="A16" s="171"/>
      <c r="B16" s="32" t="s">
        <v>39</v>
      </c>
      <c r="C16" s="32">
        <v>3</v>
      </c>
      <c r="D16" s="41">
        <v>12</v>
      </c>
    </row>
    <row r="17" spans="1:4">
      <c r="A17" s="170" t="s">
        <v>28</v>
      </c>
      <c r="B17" s="7" t="s">
        <v>35</v>
      </c>
      <c r="C17" s="7">
        <v>3</v>
      </c>
      <c r="D17" s="40">
        <v>12</v>
      </c>
    </row>
    <row r="18" spans="1:4" ht="15.75" thickBot="1">
      <c r="A18" s="171"/>
      <c r="B18" s="32" t="s">
        <v>36</v>
      </c>
      <c r="C18" s="32">
        <v>3</v>
      </c>
      <c r="D18" s="41">
        <v>12</v>
      </c>
    </row>
    <row r="19" spans="1:4">
      <c r="A19" s="170" t="s">
        <v>29</v>
      </c>
      <c r="B19" s="25" t="s">
        <v>18</v>
      </c>
      <c r="C19" s="25">
        <v>2</v>
      </c>
      <c r="D19" s="25">
        <v>12</v>
      </c>
    </row>
    <row r="20" spans="1:4">
      <c r="A20" s="172"/>
      <c r="B20" s="20" t="s">
        <v>37</v>
      </c>
      <c r="C20" s="20">
        <v>2</v>
      </c>
      <c r="D20" s="20">
        <v>12</v>
      </c>
    </row>
    <row r="21" spans="1:4" ht="15.75" thickBot="1">
      <c r="A21" s="171"/>
      <c r="B21" s="9" t="s">
        <v>38</v>
      </c>
      <c r="C21" s="22">
        <v>2</v>
      </c>
      <c r="D21" s="22">
        <v>12</v>
      </c>
    </row>
    <row r="22" spans="1:4" ht="15.75" thickBot="1">
      <c r="A22" s="154" t="s">
        <v>10</v>
      </c>
      <c r="B22" s="131"/>
      <c r="C22" s="131"/>
      <c r="D22" s="155"/>
    </row>
    <row r="23" spans="1:4">
      <c r="A23" s="170" t="s">
        <v>27</v>
      </c>
      <c r="B23" s="7" t="s">
        <v>33</v>
      </c>
      <c r="C23" s="7">
        <v>3</v>
      </c>
      <c r="D23" s="40">
        <v>10</v>
      </c>
    </row>
    <row r="24" spans="1:4" ht="15.75" thickBot="1">
      <c r="A24" s="171"/>
      <c r="B24" s="32" t="s">
        <v>40</v>
      </c>
      <c r="C24" s="32">
        <v>3</v>
      </c>
      <c r="D24" s="41">
        <v>10</v>
      </c>
    </row>
    <row r="25" spans="1:4">
      <c r="A25" s="170" t="s">
        <v>28</v>
      </c>
      <c r="B25" s="7" t="s">
        <v>35</v>
      </c>
      <c r="C25" s="7">
        <v>3</v>
      </c>
      <c r="D25" s="40">
        <v>10</v>
      </c>
    </row>
    <row r="26" spans="1:4" ht="15.75" thickBot="1">
      <c r="A26" s="171"/>
      <c r="B26" s="32" t="s">
        <v>36</v>
      </c>
      <c r="C26" s="32">
        <v>3</v>
      </c>
      <c r="D26" s="41">
        <v>10</v>
      </c>
    </row>
    <row r="27" spans="1:4">
      <c r="A27" s="170" t="s">
        <v>29</v>
      </c>
      <c r="B27" s="7" t="s">
        <v>31</v>
      </c>
      <c r="C27" s="7">
        <v>2</v>
      </c>
      <c r="D27" s="40">
        <v>8</v>
      </c>
    </row>
    <row r="28" spans="1:4">
      <c r="A28" s="172"/>
      <c r="B28" s="9" t="s">
        <v>41</v>
      </c>
      <c r="C28" s="9">
        <v>2</v>
      </c>
      <c r="D28" s="11">
        <v>8</v>
      </c>
    </row>
    <row r="29" spans="1:4" ht="15.75" thickBot="1">
      <c r="A29" s="171"/>
      <c r="B29" s="32" t="s">
        <v>42</v>
      </c>
      <c r="C29" s="32">
        <v>2</v>
      </c>
      <c r="D29" s="41">
        <v>8</v>
      </c>
    </row>
    <row r="30" spans="1:4" ht="15.75" thickBot="1">
      <c r="A30" s="124" t="s">
        <v>127</v>
      </c>
      <c r="B30" s="125"/>
      <c r="C30" s="125"/>
      <c r="D30" s="126"/>
    </row>
    <row r="31" spans="1:4" ht="15.75" thickBot="1">
      <c r="A31" s="1"/>
      <c r="B31" s="2" t="s">
        <v>0</v>
      </c>
      <c r="C31" s="2" t="s">
        <v>2</v>
      </c>
      <c r="D31" s="3" t="s">
        <v>3</v>
      </c>
    </row>
    <row r="32" spans="1:4" ht="15.75" thickBot="1">
      <c r="A32" s="159" t="s">
        <v>6</v>
      </c>
      <c r="B32" s="160"/>
      <c r="C32" s="160"/>
      <c r="D32" s="161"/>
    </row>
    <row r="33" spans="1:4">
      <c r="A33" s="39" t="s">
        <v>27</v>
      </c>
      <c r="B33" s="7" t="s">
        <v>24</v>
      </c>
      <c r="C33" s="7">
        <v>3</v>
      </c>
      <c r="D33" s="40">
        <v>8</v>
      </c>
    </row>
    <row r="34" spans="1:4" ht="15.75" thickBot="1">
      <c r="A34" s="17"/>
      <c r="B34" s="32" t="s">
        <v>25</v>
      </c>
      <c r="C34" s="32">
        <v>3</v>
      </c>
      <c r="D34" s="41">
        <v>8</v>
      </c>
    </row>
    <row r="35" spans="1:4">
      <c r="A35" s="39" t="s">
        <v>28</v>
      </c>
      <c r="B35" s="7" t="s">
        <v>30</v>
      </c>
      <c r="C35" s="7">
        <v>3</v>
      </c>
      <c r="D35" s="40">
        <v>8</v>
      </c>
    </row>
    <row r="36" spans="1:4" ht="15.75" thickBot="1">
      <c r="A36" s="17"/>
      <c r="B36" s="32" t="s">
        <v>26</v>
      </c>
      <c r="C36" s="32">
        <v>3</v>
      </c>
      <c r="D36" s="41">
        <v>8</v>
      </c>
    </row>
    <row r="37" spans="1:4">
      <c r="A37" s="39" t="s">
        <v>29</v>
      </c>
      <c r="B37" s="7" t="s">
        <v>31</v>
      </c>
      <c r="C37" s="7">
        <v>3</v>
      </c>
      <c r="D37" s="40">
        <v>8</v>
      </c>
    </row>
    <row r="38" spans="1:4">
      <c r="A38" s="8"/>
      <c r="B38" s="9" t="s">
        <v>43</v>
      </c>
      <c r="C38" s="9">
        <v>3</v>
      </c>
      <c r="D38" s="11">
        <v>8</v>
      </c>
    </row>
    <row r="39" spans="1:4" ht="15.75" thickBot="1">
      <c r="A39" s="17"/>
      <c r="B39" s="32" t="s">
        <v>44</v>
      </c>
      <c r="C39" s="32">
        <v>3</v>
      </c>
      <c r="D39" s="41">
        <v>8</v>
      </c>
    </row>
    <row r="40" spans="1:4" ht="15.75" thickBot="1">
      <c r="A40" s="118" t="s">
        <v>8</v>
      </c>
      <c r="B40" s="119"/>
      <c r="C40" s="119"/>
      <c r="D40" s="120"/>
    </row>
    <row r="41" spans="1:4">
      <c r="A41" s="39" t="s">
        <v>27</v>
      </c>
      <c r="B41" s="7" t="s">
        <v>34</v>
      </c>
      <c r="C41" s="7">
        <v>3</v>
      </c>
      <c r="D41" s="40">
        <v>12</v>
      </c>
    </row>
    <row r="42" spans="1:4" ht="15.75" thickBot="1">
      <c r="A42" s="17"/>
      <c r="B42" s="32" t="s">
        <v>39</v>
      </c>
      <c r="C42" s="32">
        <v>3</v>
      </c>
      <c r="D42" s="41">
        <v>12</v>
      </c>
    </row>
    <row r="43" spans="1:4">
      <c r="A43" s="39" t="s">
        <v>28</v>
      </c>
      <c r="B43" s="7" t="s">
        <v>35</v>
      </c>
      <c r="C43" s="7">
        <v>3</v>
      </c>
      <c r="D43" s="40">
        <v>12</v>
      </c>
    </row>
    <row r="44" spans="1:4" ht="15.75" thickBot="1">
      <c r="A44" s="17"/>
      <c r="B44" s="32" t="s">
        <v>36</v>
      </c>
      <c r="C44" s="32">
        <v>3</v>
      </c>
      <c r="D44" s="41">
        <v>12</v>
      </c>
    </row>
    <row r="45" spans="1:4">
      <c r="A45" s="39" t="s">
        <v>29</v>
      </c>
      <c r="B45" s="7" t="s">
        <v>18</v>
      </c>
      <c r="C45" s="7">
        <v>3</v>
      </c>
      <c r="D45" s="40">
        <v>12</v>
      </c>
    </row>
    <row r="46" spans="1:4">
      <c r="A46" s="19"/>
      <c r="B46" s="20" t="s">
        <v>37</v>
      </c>
      <c r="C46" s="20">
        <v>3</v>
      </c>
      <c r="D46" s="26">
        <v>12</v>
      </c>
    </row>
    <row r="47" spans="1:4" ht="15.75" thickBot="1">
      <c r="A47" s="21"/>
      <c r="B47" s="32" t="s">
        <v>38</v>
      </c>
      <c r="C47" s="22">
        <v>3</v>
      </c>
      <c r="D47" s="43">
        <v>12</v>
      </c>
    </row>
    <row r="48" spans="1:4" ht="15.75" thickBot="1">
      <c r="A48" s="154" t="s">
        <v>10</v>
      </c>
      <c r="B48" s="131"/>
      <c r="C48" s="131"/>
      <c r="D48" s="155"/>
    </row>
    <row r="49" spans="1:19">
      <c r="A49" s="39" t="s">
        <v>27</v>
      </c>
      <c r="B49" s="7" t="s">
        <v>33</v>
      </c>
      <c r="C49" s="7">
        <v>3</v>
      </c>
      <c r="D49" s="40">
        <v>10</v>
      </c>
    </row>
    <row r="50" spans="1:19" ht="15.75" thickBot="1">
      <c r="A50" s="17"/>
      <c r="B50" s="32" t="s">
        <v>40</v>
      </c>
      <c r="C50" s="32">
        <v>3</v>
      </c>
      <c r="D50" s="41">
        <v>10</v>
      </c>
    </row>
    <row r="51" spans="1:19">
      <c r="A51" s="39" t="s">
        <v>28</v>
      </c>
      <c r="B51" s="7" t="s">
        <v>35</v>
      </c>
      <c r="C51" s="7">
        <v>3</v>
      </c>
      <c r="D51" s="40">
        <v>10</v>
      </c>
    </row>
    <row r="52" spans="1:19" ht="15.75" thickBot="1">
      <c r="A52" s="17"/>
      <c r="B52" s="32" t="s">
        <v>36</v>
      </c>
      <c r="C52" s="32">
        <v>3</v>
      </c>
      <c r="D52" s="41">
        <v>10</v>
      </c>
    </row>
    <row r="53" spans="1:19" ht="15.75" thickBot="1">
      <c r="A53" s="39" t="s">
        <v>29</v>
      </c>
      <c r="B53" s="7" t="s">
        <v>31</v>
      </c>
      <c r="C53" s="7">
        <v>3</v>
      </c>
      <c r="D53" s="40">
        <v>8</v>
      </c>
    </row>
    <row r="54" spans="1:19" ht="15" customHeight="1">
      <c r="A54" s="19"/>
      <c r="B54" s="9" t="s">
        <v>41</v>
      </c>
      <c r="C54" s="9">
        <v>3</v>
      </c>
      <c r="D54" s="11">
        <v>8</v>
      </c>
      <c r="I54" s="102" t="s">
        <v>184</v>
      </c>
      <c r="J54" s="103"/>
      <c r="K54" s="103"/>
      <c r="L54" s="103"/>
      <c r="M54" s="103"/>
      <c r="N54" s="97"/>
      <c r="O54" s="97"/>
      <c r="P54" s="97"/>
      <c r="Q54" s="97"/>
      <c r="R54" s="97"/>
      <c r="S54" s="98"/>
    </row>
    <row r="55" spans="1:19" ht="15.75" customHeight="1" thickBot="1">
      <c r="A55" s="21"/>
      <c r="B55" s="32" t="s">
        <v>42</v>
      </c>
      <c r="C55" s="32">
        <v>3</v>
      </c>
      <c r="D55" s="41">
        <v>8</v>
      </c>
      <c r="I55" s="104"/>
      <c r="J55" s="105"/>
      <c r="K55" s="105"/>
      <c r="L55" s="105"/>
      <c r="M55" s="105"/>
      <c r="N55" s="99"/>
      <c r="O55" s="99"/>
      <c r="P55" s="99"/>
      <c r="Q55" s="99"/>
      <c r="R55" s="99"/>
      <c r="S55" s="100"/>
    </row>
    <row r="56" spans="1:19" ht="26.25">
      <c r="A56" s="82"/>
      <c r="B56" s="61"/>
      <c r="C56" s="61"/>
      <c r="D56" s="83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ht="27" thickBot="1">
      <c r="A57" s="82"/>
      <c r="B57" s="61"/>
      <c r="C57" s="61"/>
      <c r="D57" s="83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</row>
    <row r="58" spans="1:19" ht="15.75" thickBot="1">
      <c r="A58" s="191" t="s">
        <v>185</v>
      </c>
      <c r="B58" s="192"/>
      <c r="C58" s="192"/>
      <c r="D58" s="193"/>
      <c r="E58" s="80" t="s">
        <v>129</v>
      </c>
      <c r="F58" s="47" t="s">
        <v>128</v>
      </c>
      <c r="G58" s="37" t="s">
        <v>130</v>
      </c>
    </row>
    <row r="59" spans="1:19" ht="15.75" thickBot="1">
      <c r="A59" s="194"/>
      <c r="B59" s="195"/>
      <c r="C59" s="195"/>
      <c r="D59" s="196"/>
      <c r="E59" s="81">
        <v>100</v>
      </c>
      <c r="F59" s="37">
        <v>100</v>
      </c>
      <c r="G59" s="37">
        <v>100</v>
      </c>
    </row>
    <row r="60" spans="1:19" ht="15.75" thickBot="1">
      <c r="A60" s="1"/>
      <c r="B60" s="2" t="s">
        <v>0</v>
      </c>
      <c r="C60" s="2" t="s">
        <v>1</v>
      </c>
      <c r="D60" s="2" t="s">
        <v>2</v>
      </c>
      <c r="E60" s="3" t="s">
        <v>3</v>
      </c>
      <c r="F60" s="4" t="s">
        <v>4</v>
      </c>
      <c r="G60" s="48" t="s">
        <v>5</v>
      </c>
      <c r="I60" s="85" t="s">
        <v>46</v>
      </c>
      <c r="J60" s="37" t="s">
        <v>45</v>
      </c>
      <c r="K60" s="37" t="s">
        <v>5</v>
      </c>
    </row>
    <row r="61" spans="1:19" ht="15.75" thickBot="1">
      <c r="A61" s="151" t="s">
        <v>6</v>
      </c>
      <c r="B61" s="152"/>
      <c r="C61" s="152"/>
      <c r="D61" s="152"/>
      <c r="E61" s="153"/>
      <c r="F61" s="6"/>
      <c r="G61" s="40"/>
      <c r="I61" s="25">
        <v>1</v>
      </c>
      <c r="J61" s="84">
        <f>F89</f>
        <v>0.70000000000000007</v>
      </c>
      <c r="K61" s="25">
        <f>G89</f>
        <v>187</v>
      </c>
    </row>
    <row r="62" spans="1:19">
      <c r="A62" s="56">
        <v>1</v>
      </c>
      <c r="B62" s="25" t="s">
        <v>12</v>
      </c>
      <c r="C62" s="57">
        <f>F62*E59</f>
        <v>72.5</v>
      </c>
      <c r="D62" s="25">
        <v>3</v>
      </c>
      <c r="E62" s="45">
        <v>4</v>
      </c>
      <c r="F62" s="13">
        <v>0.72499999999999998</v>
      </c>
      <c r="G62" s="11">
        <f t="shared" ref="G62:G67" si="0">E62*D62</f>
        <v>12</v>
      </c>
      <c r="I62" s="9">
        <v>2</v>
      </c>
      <c r="J62" s="60">
        <f>F120</f>
        <v>0.66968325791855199</v>
      </c>
      <c r="K62" s="9">
        <f>G120</f>
        <v>221</v>
      </c>
    </row>
    <row r="63" spans="1:19">
      <c r="A63" s="8"/>
      <c r="B63" s="9"/>
      <c r="C63" s="38">
        <f>F63*E59</f>
        <v>80</v>
      </c>
      <c r="D63" s="9">
        <v>3</v>
      </c>
      <c r="E63" s="11">
        <v>3</v>
      </c>
      <c r="F63" s="13">
        <v>0.8</v>
      </c>
      <c r="G63" s="11">
        <f t="shared" si="0"/>
        <v>9</v>
      </c>
      <c r="I63" s="9">
        <v>3</v>
      </c>
      <c r="J63" s="60">
        <f>F152</f>
        <v>0.73145695364238417</v>
      </c>
      <c r="K63" s="9">
        <f>G152</f>
        <v>151</v>
      </c>
    </row>
    <row r="64" spans="1:19">
      <c r="A64" s="8">
        <v>2</v>
      </c>
      <c r="B64" s="9" t="s">
        <v>7</v>
      </c>
      <c r="C64" s="38">
        <f>F64*F59</f>
        <v>65</v>
      </c>
      <c r="D64" s="9">
        <v>4</v>
      </c>
      <c r="E64" s="11">
        <v>4</v>
      </c>
      <c r="F64" s="13">
        <v>0.65</v>
      </c>
      <c r="G64" s="11">
        <f t="shared" si="0"/>
        <v>16</v>
      </c>
      <c r="I64" s="9">
        <v>4</v>
      </c>
      <c r="J64" s="60">
        <f>F183</f>
        <v>0.69895833333333324</v>
      </c>
      <c r="K64" s="9">
        <f>G183</f>
        <v>192</v>
      </c>
    </row>
    <row r="65" spans="1:11">
      <c r="A65" s="8"/>
      <c r="B65" s="9"/>
      <c r="C65" s="38">
        <f>F65*F59</f>
        <v>70</v>
      </c>
      <c r="D65" s="9">
        <v>3</v>
      </c>
      <c r="E65" s="11">
        <v>3</v>
      </c>
      <c r="F65" s="13">
        <v>0.7</v>
      </c>
      <c r="G65" s="11">
        <f t="shared" si="0"/>
        <v>9</v>
      </c>
      <c r="I65" s="9">
        <v>5</v>
      </c>
      <c r="J65" s="60">
        <f>F215</f>
        <v>0.76350806451612896</v>
      </c>
      <c r="K65" s="9">
        <f>G215</f>
        <v>124</v>
      </c>
    </row>
    <row r="66" spans="1:11">
      <c r="A66" s="8">
        <v>3</v>
      </c>
      <c r="B66" s="9" t="s">
        <v>12</v>
      </c>
      <c r="C66" s="38">
        <f>F66*E59</f>
        <v>70</v>
      </c>
      <c r="D66" s="9">
        <v>4</v>
      </c>
      <c r="E66" s="11">
        <v>3</v>
      </c>
      <c r="F66" s="13">
        <v>0.7</v>
      </c>
      <c r="G66" s="11">
        <f t="shared" si="0"/>
        <v>12</v>
      </c>
      <c r="I66" s="9">
        <v>6</v>
      </c>
      <c r="J66" s="60">
        <f>F246</f>
        <v>0.60128458498023729</v>
      </c>
      <c r="K66" s="9">
        <f>G246</f>
        <v>253</v>
      </c>
    </row>
    <row r="67" spans="1:11">
      <c r="A67" s="8"/>
      <c r="B67" s="9"/>
      <c r="C67" s="38">
        <f>F67*E59</f>
        <v>75</v>
      </c>
      <c r="D67" s="9">
        <v>4</v>
      </c>
      <c r="E67" s="11">
        <v>2</v>
      </c>
      <c r="F67" s="13">
        <v>0.75</v>
      </c>
      <c r="G67" s="11">
        <f t="shared" si="0"/>
        <v>8</v>
      </c>
    </row>
    <row r="68" spans="1:11">
      <c r="A68" s="8">
        <v>4</v>
      </c>
      <c r="B68" s="9" t="s">
        <v>13</v>
      </c>
      <c r="C68" s="10"/>
      <c r="D68" s="9">
        <v>4</v>
      </c>
      <c r="E68" s="11">
        <v>6</v>
      </c>
      <c r="F68" s="13"/>
      <c r="G68" s="11"/>
    </row>
    <row r="69" spans="1:11">
      <c r="A69" s="8">
        <v>5</v>
      </c>
      <c r="B69" s="9" t="s">
        <v>17</v>
      </c>
      <c r="C69" s="10"/>
      <c r="D69" s="9">
        <v>3</v>
      </c>
      <c r="E69" s="11">
        <v>8</v>
      </c>
      <c r="F69" s="13"/>
      <c r="G69" s="11"/>
    </row>
    <row r="70" spans="1:11" ht="15.75" thickBot="1">
      <c r="A70" s="15"/>
      <c r="B70" s="14"/>
      <c r="C70" s="14"/>
      <c r="D70" s="14"/>
      <c r="E70" s="16"/>
      <c r="F70" s="17"/>
      <c r="G70" s="49">
        <f>SUM(G62:G69)</f>
        <v>66</v>
      </c>
    </row>
    <row r="71" spans="1:11" ht="15.75" thickBot="1">
      <c r="A71" s="156" t="s">
        <v>8</v>
      </c>
      <c r="B71" s="157"/>
      <c r="C71" s="157"/>
      <c r="D71" s="157"/>
      <c r="E71" s="158"/>
      <c r="F71" s="6"/>
      <c r="G71" s="40"/>
    </row>
    <row r="72" spans="1:11">
      <c r="A72" s="56">
        <v>1</v>
      </c>
      <c r="B72" s="25" t="s">
        <v>9</v>
      </c>
      <c r="C72" s="57">
        <f>F72*G59</f>
        <v>72.5</v>
      </c>
      <c r="D72" s="25">
        <v>4</v>
      </c>
      <c r="E72" s="25">
        <v>5</v>
      </c>
      <c r="F72" s="13">
        <v>0.72499999999999998</v>
      </c>
      <c r="G72" s="11">
        <f t="shared" ref="G72:G75" si="1">E72*D72</f>
        <v>20</v>
      </c>
    </row>
    <row r="73" spans="1:11">
      <c r="A73" s="8"/>
      <c r="B73" s="9"/>
      <c r="C73" s="38">
        <f>F73*G59</f>
        <v>77.5</v>
      </c>
      <c r="D73" s="9">
        <v>4</v>
      </c>
      <c r="E73" s="9">
        <v>4</v>
      </c>
      <c r="F73" s="13">
        <v>0.77500000000000002</v>
      </c>
      <c r="G73" s="11">
        <f t="shared" si="1"/>
        <v>16</v>
      </c>
    </row>
    <row r="74" spans="1:11">
      <c r="A74" s="8">
        <v>2</v>
      </c>
      <c r="B74" s="9" t="s">
        <v>22</v>
      </c>
      <c r="C74" s="38">
        <f>F74*G59</f>
        <v>60</v>
      </c>
      <c r="D74" s="9">
        <v>3</v>
      </c>
      <c r="E74" s="9">
        <v>4</v>
      </c>
      <c r="F74" s="13">
        <v>0.6</v>
      </c>
      <c r="G74" s="11">
        <f t="shared" si="1"/>
        <v>12</v>
      </c>
    </row>
    <row r="75" spans="1:11">
      <c r="A75" s="8"/>
      <c r="B75" s="9"/>
      <c r="C75" s="38">
        <f>F75*G59</f>
        <v>65</v>
      </c>
      <c r="D75" s="9">
        <v>4</v>
      </c>
      <c r="E75" s="9">
        <v>4</v>
      </c>
      <c r="F75" s="13">
        <v>0.65</v>
      </c>
      <c r="G75" s="11">
        <f t="shared" si="1"/>
        <v>16</v>
      </c>
    </row>
    <row r="76" spans="1:11">
      <c r="A76" s="19">
        <v>3</v>
      </c>
      <c r="B76" s="20" t="s">
        <v>21</v>
      </c>
      <c r="C76" s="10"/>
      <c r="D76" s="20">
        <v>3</v>
      </c>
      <c r="E76" s="20">
        <v>8</v>
      </c>
      <c r="F76" s="19"/>
      <c r="G76" s="11"/>
    </row>
    <row r="77" spans="1:11" ht="15.75" thickBot="1">
      <c r="A77" s="21">
        <v>4</v>
      </c>
      <c r="B77" s="32" t="s">
        <v>23</v>
      </c>
      <c r="C77" s="23"/>
      <c r="D77" s="22">
        <v>3</v>
      </c>
      <c r="E77" s="22">
        <v>8</v>
      </c>
      <c r="F77" s="21"/>
      <c r="G77" s="49">
        <f>SUM(G72:G76)</f>
        <v>64</v>
      </c>
    </row>
    <row r="78" spans="1:11" ht="15.75" thickBot="1">
      <c r="A78" s="156" t="s">
        <v>10</v>
      </c>
      <c r="B78" s="157"/>
      <c r="C78" s="157"/>
      <c r="D78" s="157"/>
      <c r="E78" s="158"/>
      <c r="F78" s="6"/>
      <c r="G78" s="40"/>
    </row>
    <row r="79" spans="1:11">
      <c r="A79" s="56">
        <v>1</v>
      </c>
      <c r="B79" s="25" t="s">
        <v>11</v>
      </c>
      <c r="C79" s="57">
        <f>F79*G59</f>
        <v>72.5</v>
      </c>
      <c r="D79" s="25">
        <v>3</v>
      </c>
      <c r="E79" s="45">
        <v>3</v>
      </c>
      <c r="F79" s="13">
        <v>0.72499999999999998</v>
      </c>
      <c r="G79" s="11">
        <f t="shared" ref="G79:G83" si="2">E79*D79</f>
        <v>9</v>
      </c>
    </row>
    <row r="80" spans="1:11">
      <c r="A80" s="8"/>
      <c r="B80" s="9"/>
      <c r="C80" s="38">
        <f>F80*G59</f>
        <v>80</v>
      </c>
      <c r="D80" s="9">
        <v>5</v>
      </c>
      <c r="E80" s="11">
        <v>2</v>
      </c>
      <c r="F80" s="13">
        <v>0.8</v>
      </c>
      <c r="G80" s="11">
        <f t="shared" si="2"/>
        <v>10</v>
      </c>
    </row>
    <row r="81" spans="1:7">
      <c r="A81" s="8">
        <v>2</v>
      </c>
      <c r="B81" s="9" t="s">
        <v>12</v>
      </c>
      <c r="C81" s="10">
        <f>F81*E59</f>
        <v>67.5</v>
      </c>
      <c r="D81" s="9">
        <v>3</v>
      </c>
      <c r="E81" s="11">
        <v>3</v>
      </c>
      <c r="F81" s="13">
        <v>0.67500000000000004</v>
      </c>
      <c r="G81" s="11">
        <f t="shared" si="2"/>
        <v>9</v>
      </c>
    </row>
    <row r="82" spans="1:7">
      <c r="A82" s="8"/>
      <c r="B82" s="9"/>
      <c r="C82" s="10">
        <f>F82*E59</f>
        <v>70</v>
      </c>
      <c r="D82" s="9">
        <v>3</v>
      </c>
      <c r="E82" s="11">
        <v>3</v>
      </c>
      <c r="F82" s="13">
        <v>0.7</v>
      </c>
      <c r="G82" s="11">
        <f t="shared" si="2"/>
        <v>9</v>
      </c>
    </row>
    <row r="83" spans="1:7">
      <c r="A83" s="8">
        <v>3</v>
      </c>
      <c r="B83" s="9" t="s">
        <v>7</v>
      </c>
      <c r="C83" s="38">
        <f>F83*F59</f>
        <v>62.5</v>
      </c>
      <c r="D83" s="9">
        <v>4</v>
      </c>
      <c r="E83" s="11">
        <v>5</v>
      </c>
      <c r="F83" s="13">
        <v>0.625</v>
      </c>
      <c r="G83" s="11">
        <f t="shared" si="2"/>
        <v>20</v>
      </c>
    </row>
    <row r="84" spans="1:7">
      <c r="A84" s="19">
        <v>4</v>
      </c>
      <c r="B84" s="20" t="s">
        <v>13</v>
      </c>
      <c r="C84" s="9"/>
      <c r="D84" s="20">
        <v>4</v>
      </c>
      <c r="E84" s="26">
        <v>5</v>
      </c>
      <c r="F84" s="19"/>
      <c r="G84" s="11"/>
    </row>
    <row r="85" spans="1:7" ht="15.75" thickBot="1">
      <c r="A85" s="21">
        <v>5</v>
      </c>
      <c r="B85" s="22" t="s">
        <v>18</v>
      </c>
      <c r="C85" s="32"/>
      <c r="D85" s="22">
        <v>3</v>
      </c>
      <c r="E85" s="43">
        <v>8</v>
      </c>
      <c r="F85" s="21"/>
      <c r="G85" s="49">
        <f>SUM(G79:G84)</f>
        <v>57</v>
      </c>
    </row>
    <row r="86" spans="1:7">
      <c r="A86" s="52"/>
      <c r="B86" s="53"/>
      <c r="C86" s="162" t="s">
        <v>131</v>
      </c>
      <c r="D86" s="163"/>
      <c r="E86" s="164"/>
      <c r="F86" s="54">
        <f>(G62*F62+G63*F63+G66*F66+F67*G67+F81*G81+G82*F82)/G86</f>
        <v>0.72330508474576272</v>
      </c>
      <c r="G86" s="55">
        <f>G82+G81+G62+G63+G66+G67</f>
        <v>59</v>
      </c>
    </row>
    <row r="87" spans="1:7">
      <c r="A87" s="19"/>
      <c r="B87" s="20"/>
      <c r="C87" s="142" t="s">
        <v>132</v>
      </c>
      <c r="D87" s="143"/>
      <c r="E87" s="144"/>
      <c r="F87" s="30">
        <f>(G64*F64+G65*F65+G74*F74+G75*F75+G83*F83+G79*F79+G80*F80)/G87</f>
        <v>0.66657608695652171</v>
      </c>
      <c r="G87" s="50">
        <f>G83+G80+G79+G75+G74+G65+G64</f>
        <v>92</v>
      </c>
    </row>
    <row r="88" spans="1:7">
      <c r="A88" s="8"/>
      <c r="B88" s="9"/>
      <c r="C88" s="145" t="s">
        <v>133</v>
      </c>
      <c r="D88" s="146"/>
      <c r="E88" s="147"/>
      <c r="F88" s="30">
        <f>(G72*F72+F73*G73)/G88</f>
        <v>0.74722222222222223</v>
      </c>
      <c r="G88" s="50">
        <f>G73+G72</f>
        <v>36</v>
      </c>
    </row>
    <row r="89" spans="1:7" ht="15.75" thickBot="1">
      <c r="A89" s="17"/>
      <c r="B89" s="32"/>
      <c r="C89" s="148" t="s">
        <v>20</v>
      </c>
      <c r="D89" s="149"/>
      <c r="E89" s="150"/>
      <c r="F89" s="34">
        <f>(G83*F83+G82*F82+G81*F81+G80*F80+G79*F79+G75*F75+F74*G74+G73*F73+G72*F72+G67*F67+G66*F66+G65*F65+G64*F64+G63*F63+G62*F62)/G89</f>
        <v>0.70000000000000007</v>
      </c>
      <c r="G89" s="51">
        <f>G88+G87+G86</f>
        <v>187</v>
      </c>
    </row>
    <row r="90" spans="1:7" ht="15.75" thickBot="1">
      <c r="A90" s="124" t="s">
        <v>134</v>
      </c>
      <c r="B90" s="125"/>
      <c r="C90" s="125"/>
      <c r="D90" s="125"/>
      <c r="E90" s="36">
        <v>100</v>
      </c>
      <c r="F90" s="37">
        <v>100</v>
      </c>
      <c r="G90" s="37">
        <v>100</v>
      </c>
    </row>
    <row r="91" spans="1:7" ht="15.75" thickBot="1">
      <c r="A91" s="1"/>
      <c r="B91" s="2" t="s">
        <v>0</v>
      </c>
      <c r="C91" s="2" t="s">
        <v>1</v>
      </c>
      <c r="D91" s="2" t="s">
        <v>2</v>
      </c>
      <c r="E91" s="3" t="s">
        <v>3</v>
      </c>
      <c r="F91" s="4" t="s">
        <v>4</v>
      </c>
      <c r="G91" s="48" t="s">
        <v>5</v>
      </c>
    </row>
    <row r="92" spans="1:7" ht="15.75" thickBot="1">
      <c r="A92" s="151" t="s">
        <v>6</v>
      </c>
      <c r="B92" s="152"/>
      <c r="C92" s="152"/>
      <c r="D92" s="152"/>
      <c r="E92" s="153"/>
      <c r="F92" s="6"/>
      <c r="G92" s="40"/>
    </row>
    <row r="93" spans="1:7">
      <c r="A93" s="56">
        <v>1</v>
      </c>
      <c r="B93" s="25" t="s">
        <v>12</v>
      </c>
      <c r="C93" s="57">
        <f>F93*E90</f>
        <v>70</v>
      </c>
      <c r="D93" s="25">
        <v>4</v>
      </c>
      <c r="E93" s="45">
        <v>5</v>
      </c>
      <c r="F93" s="13">
        <v>0.7</v>
      </c>
      <c r="G93" s="11">
        <f t="shared" ref="G93:G98" si="3">E93*D93</f>
        <v>20</v>
      </c>
    </row>
    <row r="94" spans="1:7">
      <c r="A94" s="8"/>
      <c r="B94" s="9"/>
      <c r="C94" s="38">
        <f>F94*E90</f>
        <v>75</v>
      </c>
      <c r="D94" s="9">
        <v>3</v>
      </c>
      <c r="E94" s="11">
        <v>4</v>
      </c>
      <c r="F94" s="13">
        <v>0.75</v>
      </c>
      <c r="G94" s="11">
        <f t="shared" si="3"/>
        <v>12</v>
      </c>
    </row>
    <row r="95" spans="1:7">
      <c r="A95" s="8">
        <v>2</v>
      </c>
      <c r="B95" s="9" t="s">
        <v>7</v>
      </c>
      <c r="C95" s="38">
        <f>F95*F90</f>
        <v>62.5</v>
      </c>
      <c r="D95" s="9">
        <v>3</v>
      </c>
      <c r="E95" s="11">
        <v>5</v>
      </c>
      <c r="F95" s="13">
        <v>0.625</v>
      </c>
      <c r="G95" s="11">
        <f t="shared" si="3"/>
        <v>15</v>
      </c>
    </row>
    <row r="96" spans="1:7">
      <c r="A96" s="8"/>
      <c r="B96" s="9"/>
      <c r="C96" s="38">
        <f>F96*F90</f>
        <v>67.5</v>
      </c>
      <c r="D96" s="9">
        <v>3</v>
      </c>
      <c r="E96" s="11">
        <v>4</v>
      </c>
      <c r="F96" s="13">
        <v>0.67500000000000004</v>
      </c>
      <c r="G96" s="11">
        <f t="shared" si="3"/>
        <v>12</v>
      </c>
    </row>
    <row r="97" spans="1:7">
      <c r="A97" s="8">
        <v>3</v>
      </c>
      <c r="B97" s="9" t="s">
        <v>12</v>
      </c>
      <c r="C97" s="38">
        <f>F97*E90</f>
        <v>70</v>
      </c>
      <c r="D97" s="9">
        <v>3</v>
      </c>
      <c r="E97" s="11">
        <v>4</v>
      </c>
      <c r="F97" s="13">
        <v>0.7</v>
      </c>
      <c r="G97" s="11">
        <f t="shared" si="3"/>
        <v>12</v>
      </c>
    </row>
    <row r="98" spans="1:7">
      <c r="A98" s="8"/>
      <c r="B98" s="9"/>
      <c r="C98" s="38">
        <f>F98*E90</f>
        <v>75</v>
      </c>
      <c r="D98" s="9">
        <v>2</v>
      </c>
      <c r="E98" s="11">
        <v>3</v>
      </c>
      <c r="F98" s="13">
        <v>0.75</v>
      </c>
      <c r="G98" s="11">
        <f t="shared" si="3"/>
        <v>6</v>
      </c>
    </row>
    <row r="99" spans="1:7">
      <c r="A99" s="8">
        <v>4</v>
      </c>
      <c r="B99" s="9" t="s">
        <v>13</v>
      </c>
      <c r="C99" s="10"/>
      <c r="D99" s="9">
        <v>4</v>
      </c>
      <c r="E99" s="11">
        <v>6</v>
      </c>
      <c r="F99" s="13"/>
      <c r="G99" s="11"/>
    </row>
    <row r="100" spans="1:7">
      <c r="A100" s="8">
        <v>5</v>
      </c>
      <c r="B100" s="9" t="s">
        <v>137</v>
      </c>
      <c r="C100" s="10"/>
      <c r="D100" s="9">
        <v>4</v>
      </c>
      <c r="E100" s="11">
        <v>8</v>
      </c>
      <c r="F100" s="13"/>
      <c r="G100" s="11"/>
    </row>
    <row r="101" spans="1:7" ht="15.75" thickBot="1">
      <c r="A101" s="15"/>
      <c r="B101" s="14"/>
      <c r="C101" s="14"/>
      <c r="D101" s="14"/>
      <c r="E101" s="16"/>
      <c r="F101" s="17"/>
      <c r="G101" s="49">
        <f>SUM(G93:G100)</f>
        <v>77</v>
      </c>
    </row>
    <row r="102" spans="1:7" ht="15.75" thickBot="1">
      <c r="A102" s="156" t="s">
        <v>8</v>
      </c>
      <c r="B102" s="157"/>
      <c r="C102" s="157"/>
      <c r="D102" s="157"/>
      <c r="E102" s="158"/>
      <c r="F102" s="6"/>
      <c r="G102" s="40"/>
    </row>
    <row r="103" spans="1:7">
      <c r="A103" s="56">
        <v>1</v>
      </c>
      <c r="B103" s="25" t="s">
        <v>9</v>
      </c>
      <c r="C103" s="57">
        <f>F103*G90</f>
        <v>67.5</v>
      </c>
      <c r="D103" s="25">
        <v>4</v>
      </c>
      <c r="E103" s="25">
        <v>6</v>
      </c>
      <c r="F103" s="13">
        <v>0.67500000000000004</v>
      </c>
      <c r="G103" s="11">
        <f t="shared" ref="G103:G106" si="4">E103*D103</f>
        <v>24</v>
      </c>
    </row>
    <row r="104" spans="1:7">
      <c r="A104" s="8"/>
      <c r="B104" s="9"/>
      <c r="C104" s="38">
        <f>F104*G90</f>
        <v>72.5</v>
      </c>
      <c r="D104" s="9">
        <v>4</v>
      </c>
      <c r="E104" s="9">
        <v>5</v>
      </c>
      <c r="F104" s="13">
        <v>0.72499999999999998</v>
      </c>
      <c r="G104" s="11">
        <f t="shared" si="4"/>
        <v>20</v>
      </c>
    </row>
    <row r="105" spans="1:7">
      <c r="A105" s="8">
        <v>2</v>
      </c>
      <c r="B105" s="9" t="s">
        <v>22</v>
      </c>
      <c r="C105" s="38">
        <f>F105*G90</f>
        <v>60</v>
      </c>
      <c r="D105" s="9">
        <v>4</v>
      </c>
      <c r="E105" s="9">
        <v>5</v>
      </c>
      <c r="F105" s="13">
        <v>0.6</v>
      </c>
      <c r="G105" s="11">
        <f t="shared" si="4"/>
        <v>20</v>
      </c>
    </row>
    <row r="106" spans="1:7">
      <c r="A106" s="8"/>
      <c r="B106" s="9"/>
      <c r="C106" s="38">
        <f>F106*G90</f>
        <v>62.5</v>
      </c>
      <c r="D106" s="9">
        <v>3</v>
      </c>
      <c r="E106" s="9">
        <v>4</v>
      </c>
      <c r="F106" s="13">
        <v>0.625</v>
      </c>
      <c r="G106" s="11">
        <f t="shared" si="4"/>
        <v>12</v>
      </c>
    </row>
    <row r="107" spans="1:7">
      <c r="A107" s="19">
        <v>3</v>
      </c>
      <c r="B107" s="20" t="s">
        <v>135</v>
      </c>
      <c r="C107" s="10"/>
      <c r="D107" s="20">
        <v>4</v>
      </c>
      <c r="E107" s="20">
        <v>8</v>
      </c>
      <c r="F107" s="19"/>
      <c r="G107" s="11"/>
    </row>
    <row r="108" spans="1:7" ht="15.75" thickBot="1">
      <c r="A108" s="21">
        <v>4</v>
      </c>
      <c r="B108" s="32" t="s">
        <v>136</v>
      </c>
      <c r="C108" s="23"/>
      <c r="D108" s="22">
        <v>4</v>
      </c>
      <c r="E108" s="22">
        <v>8</v>
      </c>
      <c r="F108" s="21"/>
      <c r="G108" s="49">
        <f>SUM(G103:G107)</f>
        <v>76</v>
      </c>
    </row>
    <row r="109" spans="1:7" ht="15.75" thickBot="1">
      <c r="A109" s="156" t="s">
        <v>10</v>
      </c>
      <c r="B109" s="157"/>
      <c r="C109" s="157"/>
      <c r="D109" s="157"/>
      <c r="E109" s="158"/>
      <c r="F109" s="6"/>
      <c r="G109" s="40"/>
    </row>
    <row r="110" spans="1:7">
      <c r="A110" s="56">
        <v>1</v>
      </c>
      <c r="B110" s="25" t="s">
        <v>11</v>
      </c>
      <c r="C110" s="57">
        <f>F110*G90</f>
        <v>72.5</v>
      </c>
      <c r="D110" s="25">
        <v>3</v>
      </c>
      <c r="E110" s="45">
        <v>4</v>
      </c>
      <c r="F110" s="13">
        <v>0.72499999999999998</v>
      </c>
      <c r="G110" s="11">
        <f t="shared" ref="G110:G114" si="5">E110*D110</f>
        <v>12</v>
      </c>
    </row>
    <row r="111" spans="1:7">
      <c r="A111" s="8"/>
      <c r="B111" s="9"/>
      <c r="C111" s="38">
        <f>F111*G90</f>
        <v>77.5</v>
      </c>
      <c r="D111" s="9">
        <v>2</v>
      </c>
      <c r="E111" s="11">
        <v>3</v>
      </c>
      <c r="F111" s="13">
        <v>0.77500000000000002</v>
      </c>
      <c r="G111" s="11">
        <f t="shared" si="5"/>
        <v>6</v>
      </c>
    </row>
    <row r="112" spans="1:7">
      <c r="A112" s="8">
        <v>2</v>
      </c>
      <c r="B112" s="9" t="s">
        <v>12</v>
      </c>
      <c r="C112" s="10">
        <f>F112*E90</f>
        <v>65</v>
      </c>
      <c r="D112" s="9">
        <v>4</v>
      </c>
      <c r="E112" s="11">
        <v>4</v>
      </c>
      <c r="F112" s="13">
        <v>0.65</v>
      </c>
      <c r="G112" s="11">
        <f t="shared" si="5"/>
        <v>16</v>
      </c>
    </row>
    <row r="113" spans="1:7">
      <c r="A113" s="8"/>
      <c r="B113" s="9"/>
      <c r="C113" s="10">
        <f>F113*E90</f>
        <v>70</v>
      </c>
      <c r="D113" s="9">
        <v>3</v>
      </c>
      <c r="E113" s="11">
        <v>3</v>
      </c>
      <c r="F113" s="13">
        <v>0.7</v>
      </c>
      <c r="G113" s="11">
        <f t="shared" si="5"/>
        <v>9</v>
      </c>
    </row>
    <row r="114" spans="1:7">
      <c r="A114" s="8">
        <v>3</v>
      </c>
      <c r="B114" s="9" t="s">
        <v>7</v>
      </c>
      <c r="C114" s="38">
        <f>F114*F90</f>
        <v>57.499999999999993</v>
      </c>
      <c r="D114" s="9">
        <v>5</v>
      </c>
      <c r="E114" s="11">
        <v>5</v>
      </c>
      <c r="F114" s="13">
        <v>0.57499999999999996</v>
      </c>
      <c r="G114" s="11">
        <f t="shared" si="5"/>
        <v>25</v>
      </c>
    </row>
    <row r="115" spans="1:7">
      <c r="A115" s="19">
        <v>4</v>
      </c>
      <c r="B115" s="20" t="s">
        <v>13</v>
      </c>
      <c r="C115" s="9"/>
      <c r="D115" s="20">
        <v>4</v>
      </c>
      <c r="E115" s="26">
        <v>5</v>
      </c>
      <c r="F115" s="19"/>
      <c r="G115" s="11"/>
    </row>
    <row r="116" spans="1:7" ht="15.75" thickBot="1">
      <c r="A116" s="21">
        <v>5</v>
      </c>
      <c r="B116" s="22" t="s">
        <v>18</v>
      </c>
      <c r="C116" s="32"/>
      <c r="D116" s="22">
        <v>4</v>
      </c>
      <c r="E116" s="43">
        <v>8</v>
      </c>
      <c r="F116" s="21"/>
      <c r="G116" s="49">
        <f>SUM(G110:G115)</f>
        <v>68</v>
      </c>
    </row>
    <row r="117" spans="1:7">
      <c r="A117" s="52"/>
      <c r="B117" s="53"/>
      <c r="C117" s="162" t="s">
        <v>131</v>
      </c>
      <c r="D117" s="163"/>
      <c r="E117" s="164"/>
      <c r="F117" s="54">
        <f>(G93*F93+G94*F94+G97*F97+F98*G98+F112*G112+G113*F113)/G117</f>
        <v>0.70133333333333325</v>
      </c>
      <c r="G117" s="55">
        <f>G113+G112+G93+G94+G97+G98</f>
        <v>75</v>
      </c>
    </row>
    <row r="118" spans="1:7">
      <c r="A118" s="19"/>
      <c r="B118" s="20"/>
      <c r="C118" s="142" t="s">
        <v>132</v>
      </c>
      <c r="D118" s="143"/>
      <c r="E118" s="144"/>
      <c r="F118" s="30">
        <f>(G95*F95+G96*F96+G105*F105+G106*F106+G114*F114+G110*F110+G111*F111)/G118</f>
        <v>0.63431372549019616</v>
      </c>
      <c r="G118" s="50">
        <f>G114+G111+G110+G106+G105+G96+G95</f>
        <v>102</v>
      </c>
    </row>
    <row r="119" spans="1:7">
      <c r="A119" s="8"/>
      <c r="B119" s="9"/>
      <c r="C119" s="145" t="s">
        <v>133</v>
      </c>
      <c r="D119" s="146"/>
      <c r="E119" s="147"/>
      <c r="F119" s="30">
        <f>(G103*F103+F104*G104)/G119</f>
        <v>0.69772727272727275</v>
      </c>
      <c r="G119" s="50">
        <f>G104+G103</f>
        <v>44</v>
      </c>
    </row>
    <row r="120" spans="1:7" ht="15.75" thickBot="1">
      <c r="A120" s="17"/>
      <c r="B120" s="32"/>
      <c r="C120" s="148" t="s">
        <v>20</v>
      </c>
      <c r="D120" s="149"/>
      <c r="E120" s="150"/>
      <c r="F120" s="34">
        <f>(G114*F114+G113*F113+G112*F112+G111*F111+G110*F110+G106*F106+F105*G105+G104*F104+G103*F103+G98*F98+G97*F97+G96*F96+G95*F95+G94*F94+G93*F93)/G120</f>
        <v>0.66968325791855199</v>
      </c>
      <c r="G120" s="51">
        <f>G119+G118+G117</f>
        <v>221</v>
      </c>
    </row>
    <row r="121" spans="1:7" ht="15.75" thickBot="1">
      <c r="A121" s="124" t="s">
        <v>138</v>
      </c>
      <c r="B121" s="125"/>
      <c r="C121" s="125"/>
      <c r="D121" s="125"/>
      <c r="E121" s="36">
        <v>100</v>
      </c>
      <c r="F121" s="37">
        <v>100</v>
      </c>
      <c r="G121" s="37">
        <v>100</v>
      </c>
    </row>
    <row r="122" spans="1:7" ht="15.75" thickBot="1">
      <c r="A122" s="1"/>
      <c r="B122" s="2" t="s">
        <v>0</v>
      </c>
      <c r="C122" s="2" t="s">
        <v>1</v>
      </c>
      <c r="D122" s="2" t="s">
        <v>2</v>
      </c>
      <c r="E122" s="3" t="s">
        <v>3</v>
      </c>
      <c r="F122" s="4" t="s">
        <v>4</v>
      </c>
      <c r="G122" s="48" t="s">
        <v>5</v>
      </c>
    </row>
    <row r="123" spans="1:7" ht="15.75" thickBot="1">
      <c r="A123" s="151" t="s">
        <v>6</v>
      </c>
      <c r="B123" s="152"/>
      <c r="C123" s="152"/>
      <c r="D123" s="152"/>
      <c r="E123" s="153"/>
      <c r="F123" s="6"/>
      <c r="G123" s="40"/>
    </row>
    <row r="124" spans="1:7">
      <c r="A124" s="56">
        <v>1</v>
      </c>
      <c r="B124" s="25" t="s">
        <v>12</v>
      </c>
      <c r="C124" s="57">
        <f>F124*E121</f>
        <v>80</v>
      </c>
      <c r="D124" s="25">
        <v>3</v>
      </c>
      <c r="E124" s="45">
        <v>3</v>
      </c>
      <c r="F124" s="13">
        <v>0.8</v>
      </c>
      <c r="G124" s="11">
        <f t="shared" ref="G124:G129" si="6">E124*D124</f>
        <v>9</v>
      </c>
    </row>
    <row r="125" spans="1:7">
      <c r="A125" s="8"/>
      <c r="B125" s="9"/>
      <c r="C125" s="38">
        <f>F125*E121</f>
        <v>85</v>
      </c>
      <c r="D125" s="9">
        <v>3</v>
      </c>
      <c r="E125" s="11">
        <v>2</v>
      </c>
      <c r="F125" s="13">
        <v>0.85</v>
      </c>
      <c r="G125" s="11">
        <f t="shared" si="6"/>
        <v>6</v>
      </c>
    </row>
    <row r="126" spans="1:7">
      <c r="A126" s="8">
        <v>2</v>
      </c>
      <c r="B126" s="9" t="s">
        <v>7</v>
      </c>
      <c r="C126" s="38">
        <f>F126*F121</f>
        <v>70</v>
      </c>
      <c r="D126" s="9">
        <v>3</v>
      </c>
      <c r="E126" s="11">
        <v>3</v>
      </c>
      <c r="F126" s="13">
        <v>0.7</v>
      </c>
      <c r="G126" s="11">
        <f t="shared" si="6"/>
        <v>9</v>
      </c>
    </row>
    <row r="127" spans="1:7">
      <c r="A127" s="8"/>
      <c r="B127" s="9"/>
      <c r="C127" s="38">
        <f>F127*F121</f>
        <v>75</v>
      </c>
      <c r="D127" s="9">
        <v>4</v>
      </c>
      <c r="E127" s="11">
        <v>2</v>
      </c>
      <c r="F127" s="13">
        <v>0.75</v>
      </c>
      <c r="G127" s="11">
        <f t="shared" si="6"/>
        <v>8</v>
      </c>
    </row>
    <row r="128" spans="1:7">
      <c r="A128" s="8">
        <v>3</v>
      </c>
      <c r="B128" s="9" t="s">
        <v>12</v>
      </c>
      <c r="C128" s="38">
        <f>F128*E121</f>
        <v>60</v>
      </c>
      <c r="D128" s="9">
        <v>2</v>
      </c>
      <c r="E128" s="11">
        <v>5</v>
      </c>
      <c r="F128" s="13">
        <v>0.6</v>
      </c>
      <c r="G128" s="11">
        <f t="shared" si="6"/>
        <v>10</v>
      </c>
    </row>
    <row r="129" spans="1:7">
      <c r="A129" s="8"/>
      <c r="B129" s="9"/>
      <c r="C129" s="38">
        <f>F129*E121</f>
        <v>65</v>
      </c>
      <c r="D129" s="9">
        <v>2</v>
      </c>
      <c r="E129" s="11">
        <v>4</v>
      </c>
      <c r="F129" s="13">
        <v>0.65</v>
      </c>
      <c r="G129" s="11">
        <f t="shared" si="6"/>
        <v>8</v>
      </c>
    </row>
    <row r="130" spans="1:7">
      <c r="A130" s="8">
        <v>4</v>
      </c>
      <c r="B130" s="9" t="s">
        <v>13</v>
      </c>
      <c r="C130" s="10"/>
      <c r="D130" s="9">
        <v>4</v>
      </c>
      <c r="E130" s="11">
        <v>6</v>
      </c>
      <c r="F130" s="13"/>
      <c r="G130" s="11"/>
    </row>
    <row r="131" spans="1:7">
      <c r="A131" s="8">
        <v>5</v>
      </c>
      <c r="B131" s="9" t="s">
        <v>17</v>
      </c>
      <c r="C131" s="10"/>
      <c r="D131" s="9">
        <v>3</v>
      </c>
      <c r="E131" s="11">
        <v>8</v>
      </c>
      <c r="F131" s="13"/>
      <c r="G131" s="11"/>
    </row>
    <row r="132" spans="1:7" ht="15.75" thickBot="1">
      <c r="A132" s="15"/>
      <c r="B132" s="14"/>
      <c r="C132" s="14"/>
      <c r="D132" s="14"/>
      <c r="E132" s="16"/>
      <c r="F132" s="17"/>
      <c r="G132" s="49">
        <f>SUM(G124:G131)</f>
        <v>50</v>
      </c>
    </row>
    <row r="133" spans="1:7" ht="15.75" thickBot="1">
      <c r="A133" s="156" t="s">
        <v>8</v>
      </c>
      <c r="B133" s="157"/>
      <c r="C133" s="157"/>
      <c r="D133" s="157"/>
      <c r="E133" s="158"/>
      <c r="F133" s="6"/>
      <c r="G133" s="40"/>
    </row>
    <row r="134" spans="1:7">
      <c r="A134" s="56">
        <v>1</v>
      </c>
      <c r="B134" s="25" t="s">
        <v>9</v>
      </c>
      <c r="C134" s="57">
        <f>F134*G121</f>
        <v>80</v>
      </c>
      <c r="D134" s="25">
        <v>3</v>
      </c>
      <c r="E134" s="25">
        <v>3</v>
      </c>
      <c r="F134" s="13">
        <v>0.8</v>
      </c>
      <c r="G134" s="11">
        <f t="shared" ref="G134:G138" si="7">E134*D134</f>
        <v>9</v>
      </c>
    </row>
    <row r="135" spans="1:7">
      <c r="A135" s="8"/>
      <c r="B135" s="9"/>
      <c r="C135" s="38">
        <f>F135*G121</f>
        <v>87.5</v>
      </c>
      <c r="D135" s="9">
        <v>4</v>
      </c>
      <c r="E135" s="9">
        <v>2</v>
      </c>
      <c r="F135" s="13">
        <v>0.875</v>
      </c>
      <c r="G135" s="11">
        <f t="shared" si="7"/>
        <v>8</v>
      </c>
    </row>
    <row r="136" spans="1:7">
      <c r="A136" s="8">
        <v>2</v>
      </c>
      <c r="B136" s="9" t="s">
        <v>22</v>
      </c>
      <c r="C136" s="38">
        <f>F136*G121</f>
        <v>60</v>
      </c>
      <c r="D136" s="9">
        <v>3</v>
      </c>
      <c r="E136" s="9">
        <v>4</v>
      </c>
      <c r="F136" s="13">
        <v>0.6</v>
      </c>
      <c r="G136" s="11">
        <f t="shared" si="7"/>
        <v>12</v>
      </c>
    </row>
    <row r="137" spans="1:7">
      <c r="A137" s="8"/>
      <c r="B137" s="9"/>
      <c r="C137" s="38">
        <f>F137*G121</f>
        <v>70</v>
      </c>
      <c r="D137" s="9">
        <v>3</v>
      </c>
      <c r="E137" s="9">
        <v>3</v>
      </c>
      <c r="F137" s="13">
        <v>0.7</v>
      </c>
      <c r="G137" s="11">
        <f t="shared" si="7"/>
        <v>9</v>
      </c>
    </row>
    <row r="138" spans="1:7">
      <c r="A138" s="8">
        <v>3</v>
      </c>
      <c r="B138" s="9" t="s">
        <v>9</v>
      </c>
      <c r="C138" s="38">
        <f>F138*G121</f>
        <v>72.5</v>
      </c>
      <c r="D138" s="9">
        <v>4</v>
      </c>
      <c r="E138" s="9">
        <v>3</v>
      </c>
      <c r="F138" s="13">
        <v>0.72499999999999998</v>
      </c>
      <c r="G138" s="11">
        <f t="shared" si="7"/>
        <v>12</v>
      </c>
    </row>
    <row r="139" spans="1:7">
      <c r="A139" s="19">
        <v>4</v>
      </c>
      <c r="B139" s="20" t="s">
        <v>21</v>
      </c>
      <c r="C139" s="10"/>
      <c r="D139" s="20">
        <v>3</v>
      </c>
      <c r="E139" s="20">
        <v>8</v>
      </c>
      <c r="F139" s="19"/>
      <c r="G139" s="11"/>
    </row>
    <row r="140" spans="1:7" ht="15.75" thickBot="1">
      <c r="A140" s="21">
        <v>5</v>
      </c>
      <c r="B140" s="32" t="s">
        <v>23</v>
      </c>
      <c r="C140" s="23"/>
      <c r="D140" s="22">
        <v>3</v>
      </c>
      <c r="E140" s="22">
        <v>8</v>
      </c>
      <c r="F140" s="21"/>
      <c r="G140" s="49">
        <f>SUM(G134:G139)</f>
        <v>50</v>
      </c>
    </row>
    <row r="141" spans="1:7" ht="15.75" thickBot="1">
      <c r="A141" s="156" t="s">
        <v>10</v>
      </c>
      <c r="B141" s="157"/>
      <c r="C141" s="157"/>
      <c r="D141" s="157"/>
      <c r="E141" s="158"/>
      <c r="F141" s="6"/>
      <c r="G141" s="40"/>
    </row>
    <row r="142" spans="1:7">
      <c r="A142" s="56">
        <v>1</v>
      </c>
      <c r="B142" s="25" t="s">
        <v>11</v>
      </c>
      <c r="C142" s="57">
        <f>F142*G121</f>
        <v>80</v>
      </c>
      <c r="D142" s="25">
        <v>3</v>
      </c>
      <c r="E142" s="45">
        <v>3</v>
      </c>
      <c r="F142" s="13">
        <v>0.8</v>
      </c>
      <c r="G142" s="11">
        <f t="shared" ref="G142:G146" si="8">E142*D142</f>
        <v>9</v>
      </c>
    </row>
    <row r="143" spans="1:7">
      <c r="A143" s="8"/>
      <c r="B143" s="9"/>
      <c r="C143" s="38">
        <f>F143*G121</f>
        <v>85</v>
      </c>
      <c r="D143" s="9">
        <v>4</v>
      </c>
      <c r="E143" s="11">
        <v>2</v>
      </c>
      <c r="F143" s="13">
        <v>0.85</v>
      </c>
      <c r="G143" s="11">
        <f t="shared" si="8"/>
        <v>8</v>
      </c>
    </row>
    <row r="144" spans="1:7">
      <c r="A144" s="8">
        <v>2</v>
      </c>
      <c r="B144" s="9" t="s">
        <v>12</v>
      </c>
      <c r="C144" s="10">
        <f>F144*E121</f>
        <v>67.5</v>
      </c>
      <c r="D144" s="9">
        <v>2</v>
      </c>
      <c r="E144" s="11">
        <v>3</v>
      </c>
      <c r="F144" s="13">
        <v>0.67500000000000004</v>
      </c>
      <c r="G144" s="11">
        <f t="shared" si="8"/>
        <v>6</v>
      </c>
    </row>
    <row r="145" spans="1:7">
      <c r="A145" s="8"/>
      <c r="B145" s="9"/>
      <c r="C145" s="10">
        <f>F145*E121</f>
        <v>75</v>
      </c>
      <c r="D145" s="9">
        <v>4</v>
      </c>
      <c r="E145" s="11">
        <v>3</v>
      </c>
      <c r="F145" s="13">
        <v>0.75</v>
      </c>
      <c r="G145" s="11">
        <f t="shared" si="8"/>
        <v>12</v>
      </c>
    </row>
    <row r="146" spans="1:7">
      <c r="A146" s="8">
        <v>3</v>
      </c>
      <c r="B146" s="9" t="s">
        <v>7</v>
      </c>
      <c r="C146" s="38">
        <f>F146*F121</f>
        <v>70</v>
      </c>
      <c r="D146" s="9">
        <v>4</v>
      </c>
      <c r="E146" s="11">
        <v>4</v>
      </c>
      <c r="F146" s="13">
        <v>0.7</v>
      </c>
      <c r="G146" s="11">
        <f t="shared" si="8"/>
        <v>16</v>
      </c>
    </row>
    <row r="147" spans="1:7">
      <c r="A147" s="19">
        <v>4</v>
      </c>
      <c r="B147" s="20" t="s">
        <v>13</v>
      </c>
      <c r="C147" s="9"/>
      <c r="D147" s="20">
        <v>4</v>
      </c>
      <c r="E147" s="26">
        <v>5</v>
      </c>
      <c r="F147" s="19"/>
      <c r="G147" s="11"/>
    </row>
    <row r="148" spans="1:7" ht="15.75" thickBot="1">
      <c r="A148" s="21">
        <v>5</v>
      </c>
      <c r="B148" s="22" t="s">
        <v>18</v>
      </c>
      <c r="C148" s="32"/>
      <c r="D148" s="22">
        <v>3</v>
      </c>
      <c r="E148" s="43">
        <v>8</v>
      </c>
      <c r="F148" s="21"/>
      <c r="G148" s="49">
        <f>SUM(G142:G147)</f>
        <v>51</v>
      </c>
    </row>
    <row r="149" spans="1:7">
      <c r="A149" s="52"/>
      <c r="B149" s="53"/>
      <c r="C149" s="162" t="s">
        <v>131</v>
      </c>
      <c r="D149" s="163"/>
      <c r="E149" s="164"/>
      <c r="F149" s="54">
        <f>(G124*F124+G125*F125+G128*F128+F129*G129+F144*G144+G145*F145)/G149</f>
        <v>0.71666666666666656</v>
      </c>
      <c r="G149" s="55">
        <f>G145+G144+G124+G125+G128+G129</f>
        <v>51</v>
      </c>
    </row>
    <row r="150" spans="1:7">
      <c r="A150" s="19"/>
      <c r="B150" s="20"/>
      <c r="C150" s="142" t="s">
        <v>132</v>
      </c>
      <c r="D150" s="143"/>
      <c r="E150" s="144"/>
      <c r="F150" s="30">
        <f>(G126*F126+G127*F127+G136*F136+G137*F137+G146*F146+G142*F142+G143*F143)/G150</f>
        <v>0.71830985915492962</v>
      </c>
      <c r="G150" s="50">
        <f>G146+G143+G142+G137+G136+G127+G126</f>
        <v>71</v>
      </c>
    </row>
    <row r="151" spans="1:7">
      <c r="A151" s="8"/>
      <c r="B151" s="9"/>
      <c r="C151" s="145" t="s">
        <v>133</v>
      </c>
      <c r="D151" s="146"/>
      <c r="E151" s="147"/>
      <c r="F151" s="30">
        <f>(G134*F134+F135*G135+G138*F138)/G151</f>
        <v>0.78965517241379302</v>
      </c>
      <c r="G151" s="50">
        <f>G135+G134+G138</f>
        <v>29</v>
      </c>
    </row>
    <row r="152" spans="1:7" ht="15.75" thickBot="1">
      <c r="A152" s="17"/>
      <c r="B152" s="32"/>
      <c r="C152" s="148" t="s">
        <v>20</v>
      </c>
      <c r="D152" s="149"/>
      <c r="E152" s="150"/>
      <c r="F152" s="34">
        <f>(G138*F138+G146*F146+G145*F145+G144*F144+G143*F143+G142*F142+G137*F137+F136*G136+G135*F135+G134*F134+G129*F129+G128*F128+G127*F127+G126*F126+G125*F125+G124*F124)/G152</f>
        <v>0.73145695364238417</v>
      </c>
      <c r="G152" s="51">
        <f>G151+G150+G149</f>
        <v>151</v>
      </c>
    </row>
    <row r="153" spans="1:7" ht="15.75" thickBot="1">
      <c r="A153" s="124" t="s">
        <v>139</v>
      </c>
      <c r="B153" s="125"/>
      <c r="C153" s="125"/>
      <c r="D153" s="125"/>
      <c r="E153" s="36">
        <v>100</v>
      </c>
      <c r="F153" s="37">
        <v>100</v>
      </c>
      <c r="G153" s="37">
        <v>100</v>
      </c>
    </row>
    <row r="154" spans="1:7" ht="15.75" thickBot="1">
      <c r="A154" s="1"/>
      <c r="B154" s="2" t="s">
        <v>0</v>
      </c>
      <c r="C154" s="2" t="s">
        <v>1</v>
      </c>
      <c r="D154" s="2" t="s">
        <v>2</v>
      </c>
      <c r="E154" s="3" t="s">
        <v>3</v>
      </c>
      <c r="F154" s="4" t="s">
        <v>4</v>
      </c>
      <c r="G154" s="48" t="s">
        <v>5</v>
      </c>
    </row>
    <row r="155" spans="1:7" ht="15.75" thickBot="1">
      <c r="A155" s="151" t="s">
        <v>6</v>
      </c>
      <c r="B155" s="152"/>
      <c r="C155" s="152"/>
      <c r="D155" s="152"/>
      <c r="E155" s="153"/>
      <c r="F155" s="6"/>
      <c r="G155" s="40"/>
    </row>
    <row r="156" spans="1:7">
      <c r="A156" s="56">
        <v>1</v>
      </c>
      <c r="B156" s="25" t="s">
        <v>12</v>
      </c>
      <c r="C156" s="57">
        <f>F156*E153</f>
        <v>75</v>
      </c>
      <c r="D156" s="25">
        <v>3</v>
      </c>
      <c r="E156" s="45">
        <v>4</v>
      </c>
      <c r="F156" s="13">
        <v>0.75</v>
      </c>
      <c r="G156" s="11">
        <f t="shared" ref="G156:G161" si="9">E156*D156</f>
        <v>12</v>
      </c>
    </row>
    <row r="157" spans="1:7">
      <c r="A157" s="8"/>
      <c r="B157" s="9"/>
      <c r="C157" s="38">
        <f>F157*E153</f>
        <v>80</v>
      </c>
      <c r="D157" s="9">
        <v>3</v>
      </c>
      <c r="E157" s="11">
        <v>3</v>
      </c>
      <c r="F157" s="13">
        <v>0.8</v>
      </c>
      <c r="G157" s="11">
        <f t="shared" si="9"/>
        <v>9</v>
      </c>
    </row>
    <row r="158" spans="1:7">
      <c r="A158" s="8">
        <v>2</v>
      </c>
      <c r="B158" s="9" t="s">
        <v>7</v>
      </c>
      <c r="C158" s="38">
        <f>F158*F153</f>
        <v>60</v>
      </c>
      <c r="D158" s="9">
        <v>3</v>
      </c>
      <c r="E158" s="11">
        <v>5</v>
      </c>
      <c r="F158" s="13">
        <v>0.6</v>
      </c>
      <c r="G158" s="11">
        <f t="shared" si="9"/>
        <v>15</v>
      </c>
    </row>
    <row r="159" spans="1:7">
      <c r="A159" s="8"/>
      <c r="B159" s="9"/>
      <c r="C159" s="38">
        <f>F159*F153</f>
        <v>70</v>
      </c>
      <c r="D159" s="9">
        <v>3</v>
      </c>
      <c r="E159" s="11">
        <v>4</v>
      </c>
      <c r="F159" s="13">
        <v>0.7</v>
      </c>
      <c r="G159" s="11">
        <f t="shared" si="9"/>
        <v>12</v>
      </c>
    </row>
    <row r="160" spans="1:7">
      <c r="A160" s="8">
        <v>3</v>
      </c>
      <c r="B160" s="9" t="s">
        <v>12</v>
      </c>
      <c r="C160" s="38">
        <f>F160*E153</f>
        <v>72.5</v>
      </c>
      <c r="D160" s="9">
        <v>3</v>
      </c>
      <c r="E160" s="11">
        <v>4</v>
      </c>
      <c r="F160" s="13">
        <v>0.72499999999999998</v>
      </c>
      <c r="G160" s="11">
        <f t="shared" si="9"/>
        <v>12</v>
      </c>
    </row>
    <row r="161" spans="1:7">
      <c r="A161" s="8"/>
      <c r="B161" s="9"/>
      <c r="C161" s="38">
        <f>F161*E153</f>
        <v>77.5</v>
      </c>
      <c r="D161" s="9">
        <v>2</v>
      </c>
      <c r="E161" s="11">
        <v>3</v>
      </c>
      <c r="F161" s="13">
        <v>0.77500000000000002</v>
      </c>
      <c r="G161" s="11">
        <f t="shared" si="9"/>
        <v>6</v>
      </c>
    </row>
    <row r="162" spans="1:7">
      <c r="A162" s="8">
        <v>4</v>
      </c>
      <c r="B162" s="9" t="s">
        <v>13</v>
      </c>
      <c r="C162" s="10"/>
      <c r="D162" s="9">
        <v>4</v>
      </c>
      <c r="E162" s="11">
        <v>6</v>
      </c>
      <c r="F162" s="13"/>
      <c r="G162" s="11"/>
    </row>
    <row r="163" spans="1:7">
      <c r="A163" s="8">
        <v>5</v>
      </c>
      <c r="B163" s="9" t="s">
        <v>137</v>
      </c>
      <c r="C163" s="10"/>
      <c r="D163" s="9">
        <v>4</v>
      </c>
      <c r="E163" s="11">
        <v>8</v>
      </c>
      <c r="F163" s="13"/>
      <c r="G163" s="11"/>
    </row>
    <row r="164" spans="1:7" ht="15.75" thickBot="1">
      <c r="A164" s="15"/>
      <c r="B164" s="14"/>
      <c r="C164" s="14"/>
      <c r="D164" s="14"/>
      <c r="E164" s="16"/>
      <c r="F164" s="17"/>
      <c r="G164" s="49">
        <f>SUM(G156:G163)</f>
        <v>66</v>
      </c>
    </row>
    <row r="165" spans="1:7" ht="15.75" thickBot="1">
      <c r="A165" s="156" t="s">
        <v>8</v>
      </c>
      <c r="B165" s="157"/>
      <c r="C165" s="157"/>
      <c r="D165" s="157"/>
      <c r="E165" s="158"/>
      <c r="F165" s="6"/>
      <c r="G165" s="40"/>
    </row>
    <row r="166" spans="1:7">
      <c r="A166" s="56">
        <v>1</v>
      </c>
      <c r="B166" s="25" t="s">
        <v>9</v>
      </c>
      <c r="C166" s="57">
        <f>F166*G153</f>
        <v>70</v>
      </c>
      <c r="D166" s="25">
        <v>4</v>
      </c>
      <c r="E166" s="25">
        <v>5</v>
      </c>
      <c r="F166" s="13">
        <v>0.7</v>
      </c>
      <c r="G166" s="11">
        <f t="shared" ref="G166:G169" si="10">E166*D166</f>
        <v>20</v>
      </c>
    </row>
    <row r="167" spans="1:7">
      <c r="A167" s="8"/>
      <c r="B167" s="9"/>
      <c r="C167" s="38">
        <f>F167*G153</f>
        <v>77.5</v>
      </c>
      <c r="D167" s="9">
        <v>4</v>
      </c>
      <c r="E167" s="9">
        <v>4</v>
      </c>
      <c r="F167" s="13">
        <v>0.77500000000000002</v>
      </c>
      <c r="G167" s="11">
        <f t="shared" si="10"/>
        <v>16</v>
      </c>
    </row>
    <row r="168" spans="1:7">
      <c r="A168" s="8">
        <v>2</v>
      </c>
      <c r="B168" s="9" t="s">
        <v>22</v>
      </c>
      <c r="C168" s="38">
        <f>F168*G153</f>
        <v>60</v>
      </c>
      <c r="D168" s="9">
        <v>4</v>
      </c>
      <c r="E168" s="9">
        <v>5</v>
      </c>
      <c r="F168" s="13">
        <v>0.6</v>
      </c>
      <c r="G168" s="11">
        <f t="shared" si="10"/>
        <v>20</v>
      </c>
    </row>
    <row r="169" spans="1:7">
      <c r="A169" s="8"/>
      <c r="B169" s="9"/>
      <c r="C169" s="38">
        <f>F169*G153</f>
        <v>65</v>
      </c>
      <c r="D169" s="9">
        <v>3</v>
      </c>
      <c r="E169" s="9">
        <v>4</v>
      </c>
      <c r="F169" s="13">
        <v>0.65</v>
      </c>
      <c r="G169" s="11">
        <f t="shared" si="10"/>
        <v>12</v>
      </c>
    </row>
    <row r="170" spans="1:7">
      <c r="A170" s="19">
        <v>3</v>
      </c>
      <c r="B170" s="20" t="s">
        <v>135</v>
      </c>
      <c r="C170" s="10"/>
      <c r="D170" s="20">
        <v>4</v>
      </c>
      <c r="E170" s="20">
        <v>8</v>
      </c>
      <c r="F170" s="19"/>
      <c r="G170" s="11"/>
    </row>
    <row r="171" spans="1:7" ht="15.75" thickBot="1">
      <c r="A171" s="21">
        <v>4</v>
      </c>
      <c r="B171" s="32" t="s">
        <v>136</v>
      </c>
      <c r="C171" s="23"/>
      <c r="D171" s="22">
        <v>4</v>
      </c>
      <c r="E171" s="22">
        <v>8</v>
      </c>
      <c r="F171" s="21"/>
      <c r="G171" s="49">
        <f>SUM(G166:G170)</f>
        <v>68</v>
      </c>
    </row>
    <row r="172" spans="1:7" ht="15.75" thickBot="1">
      <c r="A172" s="156" t="s">
        <v>10</v>
      </c>
      <c r="B172" s="157"/>
      <c r="C172" s="157"/>
      <c r="D172" s="157"/>
      <c r="E172" s="158"/>
      <c r="F172" s="6"/>
      <c r="G172" s="40"/>
    </row>
    <row r="173" spans="1:7">
      <c r="A173" s="56">
        <v>1</v>
      </c>
      <c r="B173" s="25" t="s">
        <v>11</v>
      </c>
      <c r="C173" s="57">
        <f>F173*G153</f>
        <v>72.5</v>
      </c>
      <c r="D173" s="25">
        <v>3</v>
      </c>
      <c r="E173" s="45">
        <v>4</v>
      </c>
      <c r="F173" s="13">
        <v>0.72499999999999998</v>
      </c>
      <c r="G173" s="11">
        <f t="shared" ref="G173:G177" si="11">E173*D173</f>
        <v>12</v>
      </c>
    </row>
    <row r="174" spans="1:7">
      <c r="A174" s="8"/>
      <c r="B174" s="9"/>
      <c r="C174" s="38">
        <f>F174*G153</f>
        <v>77.5</v>
      </c>
      <c r="D174" s="9">
        <v>2</v>
      </c>
      <c r="E174" s="11">
        <v>3</v>
      </c>
      <c r="F174" s="13">
        <v>0.77500000000000002</v>
      </c>
      <c r="G174" s="11">
        <f t="shared" si="11"/>
        <v>6</v>
      </c>
    </row>
    <row r="175" spans="1:7">
      <c r="A175" s="8">
        <v>2</v>
      </c>
      <c r="B175" s="9" t="s">
        <v>12</v>
      </c>
      <c r="C175" s="10">
        <f>F175*E153</f>
        <v>67.5</v>
      </c>
      <c r="D175" s="9">
        <v>3</v>
      </c>
      <c r="E175" s="11">
        <v>4</v>
      </c>
      <c r="F175" s="13">
        <v>0.67500000000000004</v>
      </c>
      <c r="G175" s="11">
        <f t="shared" si="11"/>
        <v>12</v>
      </c>
    </row>
    <row r="176" spans="1:7">
      <c r="A176" s="8"/>
      <c r="B176" s="9"/>
      <c r="C176" s="10">
        <f>F176*E153</f>
        <v>70</v>
      </c>
      <c r="D176" s="9">
        <v>3</v>
      </c>
      <c r="E176" s="11">
        <v>4</v>
      </c>
      <c r="F176" s="13">
        <v>0.7</v>
      </c>
      <c r="G176" s="11">
        <f t="shared" si="11"/>
        <v>12</v>
      </c>
    </row>
    <row r="177" spans="1:7">
      <c r="A177" s="8">
        <v>3</v>
      </c>
      <c r="B177" s="9" t="s">
        <v>7</v>
      </c>
      <c r="C177" s="38">
        <f>F177*F153</f>
        <v>70</v>
      </c>
      <c r="D177" s="9">
        <v>4</v>
      </c>
      <c r="E177" s="11">
        <v>4</v>
      </c>
      <c r="F177" s="13">
        <v>0.7</v>
      </c>
      <c r="G177" s="11">
        <f t="shared" si="11"/>
        <v>16</v>
      </c>
    </row>
    <row r="178" spans="1:7">
      <c r="A178" s="19">
        <v>4</v>
      </c>
      <c r="B178" s="20" t="s">
        <v>13</v>
      </c>
      <c r="C178" s="9"/>
      <c r="D178" s="20">
        <v>4</v>
      </c>
      <c r="E178" s="26">
        <v>5</v>
      </c>
      <c r="F178" s="19"/>
      <c r="G178" s="11"/>
    </row>
    <row r="179" spans="1:7" ht="15.75" thickBot="1">
      <c r="A179" s="21">
        <v>5</v>
      </c>
      <c r="B179" s="22" t="s">
        <v>18</v>
      </c>
      <c r="C179" s="32"/>
      <c r="D179" s="22">
        <v>4</v>
      </c>
      <c r="E179" s="43">
        <v>8</v>
      </c>
      <c r="F179" s="21"/>
      <c r="G179" s="49">
        <f>SUM(G173:G178)</f>
        <v>58</v>
      </c>
    </row>
    <row r="180" spans="1:7">
      <c r="A180" s="52"/>
      <c r="B180" s="53"/>
      <c r="C180" s="162" t="s">
        <v>131</v>
      </c>
      <c r="D180" s="163"/>
      <c r="E180" s="164"/>
      <c r="F180" s="54">
        <f>(G156*F156+G157*F157+G160*F160+F161*G161+F175*G175+G176*F176)/G180</f>
        <v>0.73095238095238091</v>
      </c>
      <c r="G180" s="55">
        <f>G176+G175+G156+G157+G160+G161</f>
        <v>63</v>
      </c>
    </row>
    <row r="181" spans="1:7">
      <c r="A181" s="19"/>
      <c r="B181" s="20"/>
      <c r="C181" s="142" t="s">
        <v>132</v>
      </c>
      <c r="D181" s="143"/>
      <c r="E181" s="144"/>
      <c r="F181" s="30">
        <f>(G158*F158+G159*F159+G168*F168+G169*F169+G177*F177+G173*F173+G174*F174)/G181</f>
        <v>0.66397849462365599</v>
      </c>
      <c r="G181" s="50">
        <f>G177+G174+G173+G169+G168+G159+G158</f>
        <v>93</v>
      </c>
    </row>
    <row r="182" spans="1:7">
      <c r="A182" s="8"/>
      <c r="B182" s="9"/>
      <c r="C182" s="145" t="s">
        <v>133</v>
      </c>
      <c r="D182" s="146"/>
      <c r="E182" s="147"/>
      <c r="F182" s="30">
        <f>(G166*F166+F167*G167)/G182</f>
        <v>0.73333333333333328</v>
      </c>
      <c r="G182" s="50">
        <f>G167+G166</f>
        <v>36</v>
      </c>
    </row>
    <row r="183" spans="1:7" ht="15.75" thickBot="1">
      <c r="A183" s="17"/>
      <c r="B183" s="32"/>
      <c r="C183" s="148" t="s">
        <v>20</v>
      </c>
      <c r="D183" s="149"/>
      <c r="E183" s="150"/>
      <c r="F183" s="34">
        <f>(G177*F177+G176*F176+G175*F175+G174*F174+G173*F173+G169*F169+F168*G168+G167*F167+G166*F166+G161*F161+G160*F160+G159*F159+G158*F158+G157*F157+G156*F156)/G183</f>
        <v>0.69895833333333324</v>
      </c>
      <c r="G183" s="51">
        <f>G182+G181+G180</f>
        <v>192</v>
      </c>
    </row>
    <row r="184" spans="1:7" ht="15.75" thickBot="1">
      <c r="A184" s="124" t="s">
        <v>140</v>
      </c>
      <c r="B184" s="125"/>
      <c r="C184" s="125"/>
      <c r="D184" s="125"/>
      <c r="E184" s="36">
        <v>100</v>
      </c>
      <c r="F184" s="37">
        <v>100</v>
      </c>
      <c r="G184" s="37">
        <v>100</v>
      </c>
    </row>
    <row r="185" spans="1:7" ht="15.75" thickBot="1">
      <c r="A185" s="1"/>
      <c r="B185" s="2" t="s">
        <v>0</v>
      </c>
      <c r="C185" s="2" t="s">
        <v>1</v>
      </c>
      <c r="D185" s="2" t="s">
        <v>2</v>
      </c>
      <c r="E185" s="3" t="s">
        <v>3</v>
      </c>
      <c r="F185" s="4" t="s">
        <v>4</v>
      </c>
      <c r="G185" s="48" t="s">
        <v>5</v>
      </c>
    </row>
    <row r="186" spans="1:7" ht="15.75" thickBot="1">
      <c r="A186" s="151" t="s">
        <v>6</v>
      </c>
      <c r="B186" s="152"/>
      <c r="C186" s="152"/>
      <c r="D186" s="152"/>
      <c r="E186" s="153"/>
      <c r="F186" s="6"/>
      <c r="G186" s="40"/>
    </row>
    <row r="187" spans="1:7">
      <c r="A187" s="56">
        <v>1</v>
      </c>
      <c r="B187" s="25" t="s">
        <v>12</v>
      </c>
      <c r="C187" s="57">
        <f>F187*E184</f>
        <v>80</v>
      </c>
      <c r="D187" s="25">
        <v>3</v>
      </c>
      <c r="E187" s="45">
        <v>3</v>
      </c>
      <c r="F187" s="13">
        <v>0.8</v>
      </c>
      <c r="G187" s="11">
        <f t="shared" ref="G187:G192" si="12">E187*D187</f>
        <v>9</v>
      </c>
    </row>
    <row r="188" spans="1:7">
      <c r="A188" s="8"/>
      <c r="B188" s="9"/>
      <c r="C188" s="38">
        <f>F188*E184</f>
        <v>87.5</v>
      </c>
      <c r="D188" s="9">
        <v>2</v>
      </c>
      <c r="E188" s="11">
        <v>2</v>
      </c>
      <c r="F188" s="13">
        <v>0.875</v>
      </c>
      <c r="G188" s="11">
        <f t="shared" si="12"/>
        <v>4</v>
      </c>
    </row>
    <row r="189" spans="1:7">
      <c r="A189" s="8">
        <v>2</v>
      </c>
      <c r="B189" s="9" t="s">
        <v>7</v>
      </c>
      <c r="C189" s="38">
        <f>F189*F184</f>
        <v>70</v>
      </c>
      <c r="D189" s="9">
        <v>3</v>
      </c>
      <c r="E189" s="11">
        <v>3</v>
      </c>
      <c r="F189" s="13">
        <v>0.7</v>
      </c>
      <c r="G189" s="11">
        <f t="shared" si="12"/>
        <v>9</v>
      </c>
    </row>
    <row r="190" spans="1:7">
      <c r="A190" s="8"/>
      <c r="B190" s="9"/>
      <c r="C190" s="38">
        <f>F190*F184</f>
        <v>77.5</v>
      </c>
      <c r="D190" s="9">
        <v>3</v>
      </c>
      <c r="E190" s="11">
        <v>2</v>
      </c>
      <c r="F190" s="13">
        <v>0.77500000000000002</v>
      </c>
      <c r="G190" s="11">
        <f t="shared" si="12"/>
        <v>6</v>
      </c>
    </row>
    <row r="191" spans="1:7">
      <c r="A191" s="8">
        <v>3</v>
      </c>
      <c r="B191" s="9" t="s">
        <v>12</v>
      </c>
      <c r="C191" s="38">
        <f>F191*E184</f>
        <v>67.5</v>
      </c>
      <c r="D191" s="9">
        <v>2</v>
      </c>
      <c r="E191" s="11">
        <v>4</v>
      </c>
      <c r="F191" s="13">
        <v>0.67500000000000004</v>
      </c>
      <c r="G191" s="11">
        <f t="shared" si="12"/>
        <v>8</v>
      </c>
    </row>
    <row r="192" spans="1:7">
      <c r="A192" s="8"/>
      <c r="B192" s="9"/>
      <c r="C192" s="38">
        <f>F192*E184</f>
        <v>70</v>
      </c>
      <c r="D192" s="9">
        <v>3</v>
      </c>
      <c r="E192" s="11">
        <v>3</v>
      </c>
      <c r="F192" s="13">
        <v>0.7</v>
      </c>
      <c r="G192" s="11">
        <f t="shared" si="12"/>
        <v>9</v>
      </c>
    </row>
    <row r="193" spans="1:7">
      <c r="A193" s="8">
        <v>4</v>
      </c>
      <c r="B193" s="9" t="s">
        <v>13</v>
      </c>
      <c r="C193" s="10"/>
      <c r="D193" s="9">
        <v>4</v>
      </c>
      <c r="E193" s="11">
        <v>6</v>
      </c>
      <c r="F193" s="13"/>
      <c r="G193" s="11"/>
    </row>
    <row r="194" spans="1:7">
      <c r="A194" s="8">
        <v>5</v>
      </c>
      <c r="B194" s="9" t="s">
        <v>17</v>
      </c>
      <c r="C194" s="10"/>
      <c r="D194" s="9">
        <v>3</v>
      </c>
      <c r="E194" s="11">
        <v>8</v>
      </c>
      <c r="F194" s="13"/>
      <c r="G194" s="11"/>
    </row>
    <row r="195" spans="1:7" ht="15.75" thickBot="1">
      <c r="A195" s="15"/>
      <c r="B195" s="14"/>
      <c r="C195" s="14"/>
      <c r="D195" s="14"/>
      <c r="E195" s="16"/>
      <c r="F195" s="17"/>
      <c r="G195" s="49">
        <f>SUM(G187:G194)</f>
        <v>45</v>
      </c>
    </row>
    <row r="196" spans="1:7" ht="15.75" thickBot="1">
      <c r="A196" s="156" t="s">
        <v>8</v>
      </c>
      <c r="B196" s="157"/>
      <c r="C196" s="157"/>
      <c r="D196" s="157"/>
      <c r="E196" s="158"/>
      <c r="F196" s="6"/>
      <c r="G196" s="40"/>
    </row>
    <row r="197" spans="1:7">
      <c r="A197" s="56">
        <v>1</v>
      </c>
      <c r="B197" s="25" t="s">
        <v>9</v>
      </c>
      <c r="C197" s="57">
        <f>F197*G184</f>
        <v>85</v>
      </c>
      <c r="D197" s="25">
        <v>3</v>
      </c>
      <c r="E197" s="25">
        <v>3</v>
      </c>
      <c r="F197" s="13">
        <v>0.85</v>
      </c>
      <c r="G197" s="11">
        <f t="shared" ref="G197:G201" si="13">E197*D197</f>
        <v>9</v>
      </c>
    </row>
    <row r="198" spans="1:7">
      <c r="A198" s="8"/>
      <c r="B198" s="9"/>
      <c r="C198" s="38">
        <f>F198*G184</f>
        <v>90</v>
      </c>
      <c r="D198" s="9">
        <v>3</v>
      </c>
      <c r="E198" s="9">
        <v>2</v>
      </c>
      <c r="F198" s="13">
        <v>0.9</v>
      </c>
      <c r="G198" s="11">
        <f t="shared" si="13"/>
        <v>6</v>
      </c>
    </row>
    <row r="199" spans="1:7">
      <c r="A199" s="8">
        <v>2</v>
      </c>
      <c r="B199" s="9" t="s">
        <v>22</v>
      </c>
      <c r="C199" s="38">
        <f>F199*G184</f>
        <v>60</v>
      </c>
      <c r="D199" s="9">
        <v>3</v>
      </c>
      <c r="E199" s="9">
        <v>4</v>
      </c>
      <c r="F199" s="13">
        <v>0.6</v>
      </c>
      <c r="G199" s="11">
        <f t="shared" si="13"/>
        <v>12</v>
      </c>
    </row>
    <row r="200" spans="1:7">
      <c r="A200" s="8"/>
      <c r="B200" s="9"/>
      <c r="C200" s="38">
        <f>F200*G184</f>
        <v>70</v>
      </c>
      <c r="D200" s="9">
        <v>3</v>
      </c>
      <c r="E200" s="9">
        <v>3</v>
      </c>
      <c r="F200" s="13">
        <v>0.7</v>
      </c>
      <c r="G200" s="11">
        <f t="shared" si="13"/>
        <v>9</v>
      </c>
    </row>
    <row r="201" spans="1:7">
      <c r="A201" s="8">
        <v>3</v>
      </c>
      <c r="B201" s="9" t="s">
        <v>9</v>
      </c>
      <c r="C201" s="38">
        <f>F201*G184</f>
        <v>80</v>
      </c>
      <c r="D201" s="9">
        <v>4</v>
      </c>
      <c r="E201" s="9">
        <v>2</v>
      </c>
      <c r="F201" s="13">
        <v>0.8</v>
      </c>
      <c r="G201" s="11">
        <f t="shared" si="13"/>
        <v>8</v>
      </c>
    </row>
    <row r="202" spans="1:7">
      <c r="A202" s="19">
        <v>4</v>
      </c>
      <c r="B202" s="20" t="s">
        <v>21</v>
      </c>
      <c r="C202" s="10"/>
      <c r="D202" s="20">
        <v>3</v>
      </c>
      <c r="E202" s="20">
        <v>8</v>
      </c>
      <c r="F202" s="19"/>
      <c r="G202" s="11"/>
    </row>
    <row r="203" spans="1:7" ht="15.75" thickBot="1">
      <c r="A203" s="21">
        <v>5</v>
      </c>
      <c r="B203" s="32" t="s">
        <v>23</v>
      </c>
      <c r="C203" s="23"/>
      <c r="D203" s="22">
        <v>3</v>
      </c>
      <c r="E203" s="22">
        <v>8</v>
      </c>
      <c r="F203" s="21"/>
      <c r="G203" s="49">
        <f>SUM(G197:G202)</f>
        <v>44</v>
      </c>
    </row>
    <row r="204" spans="1:7" ht="15.75" thickBot="1">
      <c r="A204" s="156" t="s">
        <v>10</v>
      </c>
      <c r="B204" s="157"/>
      <c r="C204" s="157"/>
      <c r="D204" s="157"/>
      <c r="E204" s="158"/>
      <c r="F204" s="6"/>
      <c r="G204" s="40"/>
    </row>
    <row r="205" spans="1:7">
      <c r="A205" s="56">
        <v>1</v>
      </c>
      <c r="B205" s="25" t="s">
        <v>11</v>
      </c>
      <c r="C205" s="57">
        <f>F205*G184</f>
        <v>82.5</v>
      </c>
      <c r="D205" s="25">
        <v>3</v>
      </c>
      <c r="E205" s="45">
        <v>3</v>
      </c>
      <c r="F205" s="13">
        <v>0.82499999999999996</v>
      </c>
      <c r="G205" s="11">
        <f t="shared" ref="G205:G209" si="14">E205*D205</f>
        <v>9</v>
      </c>
    </row>
    <row r="206" spans="1:7">
      <c r="A206" s="8"/>
      <c r="B206" s="9"/>
      <c r="C206" s="38">
        <f>F206*G184</f>
        <v>87.5</v>
      </c>
      <c r="D206" s="9">
        <v>3</v>
      </c>
      <c r="E206" s="11">
        <v>2</v>
      </c>
      <c r="F206" s="13">
        <v>0.875</v>
      </c>
      <c r="G206" s="11">
        <f t="shared" si="14"/>
        <v>6</v>
      </c>
    </row>
    <row r="207" spans="1:7">
      <c r="A207" s="8">
        <v>2</v>
      </c>
      <c r="B207" s="9" t="s">
        <v>12</v>
      </c>
      <c r="C207" s="10">
        <f>F207*E184</f>
        <v>75</v>
      </c>
      <c r="D207" s="9">
        <v>2</v>
      </c>
      <c r="E207" s="11">
        <v>3</v>
      </c>
      <c r="F207" s="13">
        <v>0.75</v>
      </c>
      <c r="G207" s="11">
        <f t="shared" si="14"/>
        <v>6</v>
      </c>
    </row>
    <row r="208" spans="1:7">
      <c r="A208" s="8"/>
      <c r="B208" s="9"/>
      <c r="C208" s="10">
        <f>F208*E184</f>
        <v>80</v>
      </c>
      <c r="D208" s="9">
        <v>3</v>
      </c>
      <c r="E208" s="11">
        <v>2</v>
      </c>
      <c r="F208" s="13">
        <v>0.8</v>
      </c>
      <c r="G208" s="11">
        <f t="shared" si="14"/>
        <v>6</v>
      </c>
    </row>
    <row r="209" spans="1:7">
      <c r="A209" s="8">
        <v>3</v>
      </c>
      <c r="B209" s="9" t="s">
        <v>7</v>
      </c>
      <c r="C209" s="38">
        <f>F209*F184</f>
        <v>80</v>
      </c>
      <c r="D209" s="9">
        <v>4</v>
      </c>
      <c r="E209" s="11">
        <v>2</v>
      </c>
      <c r="F209" s="13">
        <v>0.8</v>
      </c>
      <c r="G209" s="11">
        <f t="shared" si="14"/>
        <v>8</v>
      </c>
    </row>
    <row r="210" spans="1:7">
      <c r="A210" s="19">
        <v>4</v>
      </c>
      <c r="B210" s="20" t="s">
        <v>13</v>
      </c>
      <c r="C210" s="9"/>
      <c r="D210" s="20">
        <v>4</v>
      </c>
      <c r="E210" s="26">
        <v>5</v>
      </c>
      <c r="F210" s="19"/>
      <c r="G210" s="11"/>
    </row>
    <row r="211" spans="1:7" ht="15.75" thickBot="1">
      <c r="A211" s="21">
        <v>5</v>
      </c>
      <c r="B211" s="22" t="s">
        <v>18</v>
      </c>
      <c r="C211" s="32"/>
      <c r="D211" s="22">
        <v>3</v>
      </c>
      <c r="E211" s="43">
        <v>8</v>
      </c>
      <c r="F211" s="21"/>
      <c r="G211" s="49">
        <f>SUM(G205:G210)</f>
        <v>35</v>
      </c>
    </row>
    <row r="212" spans="1:7">
      <c r="A212" s="52"/>
      <c r="B212" s="53"/>
      <c r="C212" s="162" t="s">
        <v>131</v>
      </c>
      <c r="D212" s="163"/>
      <c r="E212" s="164"/>
      <c r="F212" s="54">
        <f>(G187*F187+G188*F188+G191*F191+F192*G192+F207*G207+G208*F208)/G212</f>
        <v>0.75476190476190486</v>
      </c>
      <c r="G212" s="55">
        <f>G208+G207+G187+G188+G191+G192</f>
        <v>42</v>
      </c>
    </row>
    <row r="213" spans="1:7">
      <c r="A213" s="19"/>
      <c r="B213" s="20"/>
      <c r="C213" s="142" t="s">
        <v>132</v>
      </c>
      <c r="D213" s="143"/>
      <c r="E213" s="144"/>
      <c r="F213" s="30">
        <f>(G189*F189+G190*F190+G199*F199+G200*F200+G209*F209+G205*F205+G206*F206)/G213</f>
        <v>0.7377118644067796</v>
      </c>
      <c r="G213" s="50">
        <f>G209+G206+G205+G200+G199+G190+G189</f>
        <v>59</v>
      </c>
    </row>
    <row r="214" spans="1:7">
      <c r="A214" s="8"/>
      <c r="B214" s="9"/>
      <c r="C214" s="145" t="s">
        <v>133</v>
      </c>
      <c r="D214" s="146"/>
      <c r="E214" s="147"/>
      <c r="F214" s="30">
        <f>(G197*F197+F198*G198+G201*F201)/G214</f>
        <v>0.84565217391304359</v>
      </c>
      <c r="G214" s="50">
        <f>G198+G197+G201</f>
        <v>23</v>
      </c>
    </row>
    <row r="215" spans="1:7" ht="15.75" thickBot="1">
      <c r="A215" s="17"/>
      <c r="B215" s="32"/>
      <c r="C215" s="148" t="s">
        <v>20</v>
      </c>
      <c r="D215" s="149"/>
      <c r="E215" s="150"/>
      <c r="F215" s="34">
        <f>(G201*F201+G209*F209+G208*F208+G207*F207+G206*F206+G205*F205+G200*F200+F199*G199+G198*F198+G197*F197+G192*F192+G191*F191+G190*F190+G189*F189+G188*F188+G187*F187)/G215</f>
        <v>0.76350806451612896</v>
      </c>
      <c r="G215" s="51">
        <f>G214+G213+G212</f>
        <v>124</v>
      </c>
    </row>
    <row r="216" spans="1:7" ht="15.75" thickBot="1">
      <c r="A216" s="124" t="s">
        <v>141</v>
      </c>
      <c r="B216" s="125"/>
      <c r="C216" s="125"/>
      <c r="D216" s="125"/>
      <c r="E216" s="36">
        <v>100</v>
      </c>
      <c r="F216" s="37">
        <v>100</v>
      </c>
      <c r="G216" s="37">
        <v>100</v>
      </c>
    </row>
    <row r="217" spans="1:7" ht="15.75" thickBot="1">
      <c r="A217" s="1"/>
      <c r="B217" s="2" t="s">
        <v>0</v>
      </c>
      <c r="C217" s="2" t="s">
        <v>1</v>
      </c>
      <c r="D217" s="2" t="s">
        <v>2</v>
      </c>
      <c r="E217" s="3" t="s">
        <v>3</v>
      </c>
      <c r="F217" s="4" t="s">
        <v>4</v>
      </c>
      <c r="G217" s="48" t="s">
        <v>5</v>
      </c>
    </row>
    <row r="218" spans="1:7" ht="15.75" thickBot="1">
      <c r="A218" s="151" t="s">
        <v>6</v>
      </c>
      <c r="B218" s="152"/>
      <c r="C218" s="152"/>
      <c r="D218" s="152"/>
      <c r="E218" s="153"/>
      <c r="F218" s="6"/>
      <c r="G218" s="40"/>
    </row>
    <row r="219" spans="1:7">
      <c r="A219" s="56">
        <v>1</v>
      </c>
      <c r="B219" s="25" t="s">
        <v>12</v>
      </c>
      <c r="C219" s="57">
        <f>F219*E216</f>
        <v>60</v>
      </c>
      <c r="D219" s="25">
        <v>4</v>
      </c>
      <c r="E219" s="45">
        <v>6</v>
      </c>
      <c r="F219" s="13">
        <v>0.6</v>
      </c>
      <c r="G219" s="11">
        <f t="shared" ref="G219:G224" si="15">E219*D219</f>
        <v>24</v>
      </c>
    </row>
    <row r="220" spans="1:7">
      <c r="A220" s="8"/>
      <c r="B220" s="9"/>
      <c r="C220" s="38">
        <f>F220*E216</f>
        <v>62.5</v>
      </c>
      <c r="D220" s="9">
        <v>3</v>
      </c>
      <c r="E220" s="11">
        <v>5</v>
      </c>
      <c r="F220" s="13">
        <v>0.625</v>
      </c>
      <c r="G220" s="11">
        <f t="shared" si="15"/>
        <v>15</v>
      </c>
    </row>
    <row r="221" spans="1:7">
      <c r="A221" s="8">
        <v>2</v>
      </c>
      <c r="B221" s="9" t="s">
        <v>7</v>
      </c>
      <c r="C221" s="38">
        <f>F221*F216</f>
        <v>55.000000000000007</v>
      </c>
      <c r="D221" s="9">
        <v>3</v>
      </c>
      <c r="E221" s="11">
        <v>6</v>
      </c>
      <c r="F221" s="13">
        <v>0.55000000000000004</v>
      </c>
      <c r="G221" s="11">
        <f t="shared" si="15"/>
        <v>18</v>
      </c>
    </row>
    <row r="222" spans="1:7">
      <c r="A222" s="8"/>
      <c r="B222" s="9"/>
      <c r="C222" s="38">
        <f>F222*F216</f>
        <v>60</v>
      </c>
      <c r="D222" s="9">
        <v>3</v>
      </c>
      <c r="E222" s="11">
        <v>5</v>
      </c>
      <c r="F222" s="13">
        <v>0.6</v>
      </c>
      <c r="G222" s="11">
        <f t="shared" si="15"/>
        <v>15</v>
      </c>
    </row>
    <row r="223" spans="1:7">
      <c r="A223" s="8">
        <v>3</v>
      </c>
      <c r="B223" s="9" t="s">
        <v>12</v>
      </c>
      <c r="C223" s="38">
        <f>F223*E216</f>
        <v>65</v>
      </c>
      <c r="D223" s="9">
        <v>3</v>
      </c>
      <c r="E223" s="11">
        <v>5</v>
      </c>
      <c r="F223" s="13">
        <v>0.65</v>
      </c>
      <c r="G223" s="11">
        <f t="shared" si="15"/>
        <v>15</v>
      </c>
    </row>
    <row r="224" spans="1:7">
      <c r="A224" s="8"/>
      <c r="B224" s="9"/>
      <c r="C224" s="38">
        <f>F224*E216</f>
        <v>67.5</v>
      </c>
      <c r="D224" s="9">
        <v>2</v>
      </c>
      <c r="E224" s="11">
        <v>4</v>
      </c>
      <c r="F224" s="13">
        <v>0.67500000000000004</v>
      </c>
      <c r="G224" s="11">
        <f t="shared" si="15"/>
        <v>8</v>
      </c>
    </row>
    <row r="225" spans="1:7">
      <c r="A225" s="8">
        <v>4</v>
      </c>
      <c r="B225" s="9" t="s">
        <v>13</v>
      </c>
      <c r="C225" s="10"/>
      <c r="D225" s="9">
        <v>4</v>
      </c>
      <c r="E225" s="11">
        <v>6</v>
      </c>
      <c r="F225" s="13"/>
      <c r="G225" s="11"/>
    </row>
    <row r="226" spans="1:7">
      <c r="A226" s="8">
        <v>5</v>
      </c>
      <c r="B226" s="9" t="s">
        <v>137</v>
      </c>
      <c r="C226" s="10"/>
      <c r="D226" s="9">
        <v>4</v>
      </c>
      <c r="E226" s="11">
        <v>8</v>
      </c>
      <c r="F226" s="13"/>
      <c r="G226" s="11"/>
    </row>
    <row r="227" spans="1:7" ht="15.75" thickBot="1">
      <c r="A227" s="15"/>
      <c r="B227" s="14"/>
      <c r="C227" s="14"/>
      <c r="D227" s="14"/>
      <c r="E227" s="16"/>
      <c r="F227" s="17"/>
      <c r="G227" s="49">
        <f>SUM(G219:G226)</f>
        <v>95</v>
      </c>
    </row>
    <row r="228" spans="1:7" ht="15.75" thickBot="1">
      <c r="A228" s="156" t="s">
        <v>8</v>
      </c>
      <c r="B228" s="157"/>
      <c r="C228" s="157"/>
      <c r="D228" s="157"/>
      <c r="E228" s="158"/>
      <c r="F228" s="6"/>
      <c r="G228" s="40"/>
    </row>
    <row r="229" spans="1:7">
      <c r="A229" s="56">
        <v>1</v>
      </c>
      <c r="B229" s="25" t="s">
        <v>9</v>
      </c>
      <c r="C229" s="57">
        <f>F229*G216</f>
        <v>60</v>
      </c>
      <c r="D229" s="25">
        <v>4</v>
      </c>
      <c r="E229" s="25">
        <v>6</v>
      </c>
      <c r="F229" s="13">
        <v>0.6</v>
      </c>
      <c r="G229" s="11">
        <f t="shared" ref="G229:G232" si="16">E229*D229</f>
        <v>24</v>
      </c>
    </row>
    <row r="230" spans="1:7">
      <c r="A230" s="8"/>
      <c r="B230" s="9"/>
      <c r="C230" s="38">
        <f>F230*G216</f>
        <v>65</v>
      </c>
      <c r="D230" s="9">
        <v>4</v>
      </c>
      <c r="E230" s="9">
        <v>5</v>
      </c>
      <c r="F230" s="13">
        <v>0.65</v>
      </c>
      <c r="G230" s="11">
        <f t="shared" si="16"/>
        <v>20</v>
      </c>
    </row>
    <row r="231" spans="1:7">
      <c r="A231" s="8">
        <v>2</v>
      </c>
      <c r="B231" s="9" t="s">
        <v>22</v>
      </c>
      <c r="C231" s="38">
        <f>F231*G216</f>
        <v>57.499999999999993</v>
      </c>
      <c r="D231" s="9">
        <v>4</v>
      </c>
      <c r="E231" s="9">
        <v>5</v>
      </c>
      <c r="F231" s="13">
        <v>0.57499999999999996</v>
      </c>
      <c r="G231" s="11">
        <f t="shared" si="16"/>
        <v>20</v>
      </c>
    </row>
    <row r="232" spans="1:7">
      <c r="A232" s="8"/>
      <c r="B232" s="9"/>
      <c r="C232" s="38">
        <f>F232*G216</f>
        <v>62.5</v>
      </c>
      <c r="D232" s="9">
        <v>3</v>
      </c>
      <c r="E232" s="9">
        <v>4</v>
      </c>
      <c r="F232" s="13">
        <v>0.625</v>
      </c>
      <c r="G232" s="11">
        <f t="shared" si="16"/>
        <v>12</v>
      </c>
    </row>
    <row r="233" spans="1:7">
      <c r="A233" s="19">
        <v>3</v>
      </c>
      <c r="B233" s="20" t="s">
        <v>135</v>
      </c>
      <c r="C233" s="10"/>
      <c r="D233" s="20">
        <v>4</v>
      </c>
      <c r="E233" s="20">
        <v>8</v>
      </c>
      <c r="F233" s="19"/>
      <c r="G233" s="11"/>
    </row>
    <row r="234" spans="1:7" ht="15.75" thickBot="1">
      <c r="A234" s="21">
        <v>4</v>
      </c>
      <c r="B234" s="32" t="s">
        <v>136</v>
      </c>
      <c r="C234" s="23"/>
      <c r="D234" s="22">
        <v>4</v>
      </c>
      <c r="E234" s="22">
        <v>8</v>
      </c>
      <c r="F234" s="21"/>
      <c r="G234" s="49">
        <f>SUM(G229:G233)</f>
        <v>76</v>
      </c>
    </row>
    <row r="235" spans="1:7" ht="15.75" thickBot="1">
      <c r="A235" s="156" t="s">
        <v>10</v>
      </c>
      <c r="B235" s="157"/>
      <c r="C235" s="157"/>
      <c r="D235" s="157"/>
      <c r="E235" s="158"/>
      <c r="F235" s="6"/>
      <c r="G235" s="40"/>
    </row>
    <row r="236" spans="1:7">
      <c r="A236" s="56">
        <v>1</v>
      </c>
      <c r="B236" s="25" t="s">
        <v>11</v>
      </c>
      <c r="C236" s="57">
        <f>F236*G216</f>
        <v>62.5</v>
      </c>
      <c r="D236" s="25">
        <v>3</v>
      </c>
      <c r="E236" s="45">
        <v>5</v>
      </c>
      <c r="F236" s="13">
        <v>0.625</v>
      </c>
      <c r="G236" s="11">
        <f t="shared" ref="G236:G240" si="17">E236*D236</f>
        <v>15</v>
      </c>
    </row>
    <row r="237" spans="1:7">
      <c r="A237" s="8"/>
      <c r="B237" s="9"/>
      <c r="C237" s="38">
        <f>F237*G216</f>
        <v>67.5</v>
      </c>
      <c r="D237" s="9">
        <v>3</v>
      </c>
      <c r="E237" s="11">
        <v>4</v>
      </c>
      <c r="F237" s="13">
        <v>0.67500000000000004</v>
      </c>
      <c r="G237" s="11">
        <f t="shared" si="17"/>
        <v>12</v>
      </c>
    </row>
    <row r="238" spans="1:7">
      <c r="A238" s="8">
        <v>2</v>
      </c>
      <c r="B238" s="9" t="s">
        <v>12</v>
      </c>
      <c r="C238" s="10">
        <f>F238*E216</f>
        <v>57.499999999999993</v>
      </c>
      <c r="D238" s="9">
        <v>3</v>
      </c>
      <c r="E238" s="11">
        <v>5</v>
      </c>
      <c r="F238" s="13">
        <v>0.57499999999999996</v>
      </c>
      <c r="G238" s="11">
        <f t="shared" si="17"/>
        <v>15</v>
      </c>
    </row>
    <row r="239" spans="1:7">
      <c r="A239" s="8"/>
      <c r="B239" s="9"/>
      <c r="C239" s="10">
        <f>F239*E216</f>
        <v>65</v>
      </c>
      <c r="D239" s="9">
        <v>3</v>
      </c>
      <c r="E239" s="11">
        <v>4</v>
      </c>
      <c r="F239" s="13">
        <v>0.65</v>
      </c>
      <c r="G239" s="11">
        <f t="shared" si="17"/>
        <v>12</v>
      </c>
    </row>
    <row r="240" spans="1:7">
      <c r="A240" s="8">
        <v>3</v>
      </c>
      <c r="B240" s="9" t="s">
        <v>7</v>
      </c>
      <c r="C240" s="38">
        <f>F240*F216</f>
        <v>50</v>
      </c>
      <c r="D240" s="9">
        <v>4</v>
      </c>
      <c r="E240" s="11">
        <v>7</v>
      </c>
      <c r="F240" s="13">
        <v>0.5</v>
      </c>
      <c r="G240" s="11">
        <f t="shared" si="17"/>
        <v>28</v>
      </c>
    </row>
    <row r="241" spans="1:12">
      <c r="A241" s="19">
        <v>4</v>
      </c>
      <c r="B241" s="20" t="s">
        <v>13</v>
      </c>
      <c r="C241" s="9"/>
      <c r="D241" s="20">
        <v>4</v>
      </c>
      <c r="E241" s="26">
        <v>5</v>
      </c>
      <c r="F241" s="19"/>
      <c r="G241" s="11"/>
    </row>
    <row r="242" spans="1:12" ht="15.75" thickBot="1">
      <c r="A242" s="21">
        <v>5</v>
      </c>
      <c r="B242" s="22" t="s">
        <v>18</v>
      </c>
      <c r="C242" s="32"/>
      <c r="D242" s="22">
        <v>4</v>
      </c>
      <c r="E242" s="43">
        <v>8</v>
      </c>
      <c r="F242" s="21"/>
      <c r="G242" s="49">
        <f>SUM(G236:G241)</f>
        <v>82</v>
      </c>
    </row>
    <row r="243" spans="1:12">
      <c r="A243" s="52"/>
      <c r="B243" s="53"/>
      <c r="C243" s="162" t="s">
        <v>131</v>
      </c>
      <c r="D243" s="163"/>
      <c r="E243" s="164"/>
      <c r="F243" s="54">
        <f>(G219*F219+G220*F220+G223*F223+F224*G224+F238*G238+G239*F239)/G243</f>
        <v>0.62191011235955052</v>
      </c>
      <c r="G243" s="55">
        <f>G239+G238+G219+G220+G223+G224</f>
        <v>89</v>
      </c>
    </row>
    <row r="244" spans="1:12">
      <c r="A244" s="19"/>
      <c r="B244" s="20"/>
      <c r="C244" s="142" t="s">
        <v>132</v>
      </c>
      <c r="D244" s="143"/>
      <c r="E244" s="144"/>
      <c r="F244" s="30">
        <f>(G221*F221+G222*F222+G231*F231+G232*F232+G240*F240+G236*F236+G237*F237)/G244</f>
        <v>0.578125</v>
      </c>
      <c r="G244" s="50">
        <f>G240+G237+G236+G232+G231+G222+G221</f>
        <v>120</v>
      </c>
    </row>
    <row r="245" spans="1:12">
      <c r="A245" s="8"/>
      <c r="B245" s="9"/>
      <c r="C245" s="145" t="s">
        <v>133</v>
      </c>
      <c r="D245" s="146"/>
      <c r="E245" s="147"/>
      <c r="F245" s="30">
        <f>(G229*F229+F230*G230)/G245</f>
        <v>0.62272727272727268</v>
      </c>
      <c r="G245" s="50">
        <f>G230+G229</f>
        <v>44</v>
      </c>
    </row>
    <row r="246" spans="1:12" ht="15.75" thickBot="1">
      <c r="A246" s="17"/>
      <c r="B246" s="32"/>
      <c r="C246" s="148" t="s">
        <v>20</v>
      </c>
      <c r="D246" s="149"/>
      <c r="E246" s="150"/>
      <c r="F246" s="34">
        <f>(G240*F240+G239*F239+G238*F238+G237*F237+G236*F236+G232*F232+F231*G231+G230*F230+G229*F229+G224*F224+G223*F223+G222*F222+G221*F221+G220*F220+G219*F219)/G246</f>
        <v>0.60128458498023729</v>
      </c>
      <c r="G246" s="51">
        <f>G245+G244+G243</f>
        <v>253</v>
      </c>
    </row>
    <row r="248" spans="1:12" ht="15.75" thickBot="1"/>
    <row r="249" spans="1:12" ht="15.75" customHeight="1" thickBot="1">
      <c r="A249" s="124" t="s">
        <v>142</v>
      </c>
      <c r="B249" s="125"/>
      <c r="C249" s="125"/>
      <c r="D249" s="126"/>
      <c r="G249" s="173" t="s">
        <v>190</v>
      </c>
      <c r="H249" s="174"/>
      <c r="I249" s="174"/>
      <c r="J249" s="174"/>
      <c r="K249" s="174"/>
      <c r="L249" s="175"/>
    </row>
    <row r="250" spans="1:12" ht="15.75" customHeight="1" thickBot="1">
      <c r="A250" s="1"/>
      <c r="B250" s="2" t="s">
        <v>0</v>
      </c>
      <c r="C250" s="2" t="s">
        <v>2</v>
      </c>
      <c r="D250" s="3" t="s">
        <v>3</v>
      </c>
      <c r="G250" s="176"/>
      <c r="H250" s="177"/>
      <c r="I250" s="177"/>
      <c r="J250" s="177"/>
      <c r="K250" s="177"/>
      <c r="L250" s="178"/>
    </row>
    <row r="251" spans="1:12">
      <c r="A251" s="159" t="s">
        <v>6</v>
      </c>
      <c r="B251" s="160"/>
      <c r="C251" s="160"/>
      <c r="D251" s="161"/>
      <c r="G251" s="86" t="s">
        <v>199</v>
      </c>
      <c r="H251" s="87"/>
      <c r="I251" s="87"/>
      <c r="J251" s="87"/>
      <c r="K251" s="87"/>
      <c r="L251" s="88"/>
    </row>
    <row r="252" spans="1:12">
      <c r="A252" s="9">
        <v>1</v>
      </c>
      <c r="B252" s="9" t="s">
        <v>50</v>
      </c>
      <c r="C252" s="9">
        <v>5</v>
      </c>
      <c r="D252" s="9">
        <v>6</v>
      </c>
      <c r="G252" s="82" t="s">
        <v>156</v>
      </c>
      <c r="H252" s="62"/>
      <c r="I252" s="62"/>
      <c r="J252" s="62"/>
      <c r="K252" s="62"/>
      <c r="L252" s="89"/>
    </row>
    <row r="253" spans="1:12" ht="15.75" thickBot="1">
      <c r="A253" s="14">
        <v>2</v>
      </c>
      <c r="B253" s="14" t="s">
        <v>40</v>
      </c>
      <c r="C253" s="14">
        <v>4</v>
      </c>
      <c r="D253" s="14">
        <v>12</v>
      </c>
      <c r="G253" s="82" t="s">
        <v>155</v>
      </c>
      <c r="H253" s="62"/>
      <c r="I253" s="62"/>
      <c r="J253" s="62"/>
      <c r="K253" s="62"/>
      <c r="L253" s="89"/>
    </row>
    <row r="254" spans="1:12">
      <c r="A254" s="165" t="s">
        <v>65</v>
      </c>
      <c r="B254" s="7" t="s">
        <v>49</v>
      </c>
      <c r="C254" s="7">
        <v>4</v>
      </c>
      <c r="D254" s="40">
        <v>8</v>
      </c>
      <c r="G254" s="82" t="s">
        <v>198</v>
      </c>
      <c r="H254" s="62"/>
      <c r="I254" s="62"/>
      <c r="J254" s="62"/>
      <c r="K254" s="62"/>
      <c r="L254" s="89"/>
    </row>
    <row r="255" spans="1:12" ht="15.75" thickBot="1">
      <c r="A255" s="166"/>
      <c r="B255" s="32" t="s">
        <v>60</v>
      </c>
      <c r="C255" s="32">
        <v>4</v>
      </c>
      <c r="D255" s="41">
        <v>8</v>
      </c>
      <c r="G255" s="82" t="s">
        <v>191</v>
      </c>
      <c r="H255" s="62"/>
      <c r="I255" s="62"/>
      <c r="J255" s="62"/>
      <c r="K255" s="62"/>
      <c r="L255" s="89"/>
    </row>
    <row r="256" spans="1:12" ht="15.75" thickBot="1">
      <c r="A256" s="165" t="s">
        <v>66</v>
      </c>
      <c r="B256" s="7" t="s">
        <v>34</v>
      </c>
      <c r="C256" s="7">
        <v>4</v>
      </c>
      <c r="D256" s="40">
        <v>8</v>
      </c>
      <c r="G256" s="90" t="s">
        <v>192</v>
      </c>
      <c r="H256" s="91"/>
      <c r="I256" s="91"/>
      <c r="J256" s="91"/>
      <c r="K256" s="91"/>
      <c r="L256" s="92"/>
    </row>
    <row r="257" spans="1:4" ht="15.75" thickBot="1">
      <c r="A257" s="166"/>
      <c r="B257" s="32" t="s">
        <v>21</v>
      </c>
      <c r="C257" s="32">
        <v>4</v>
      </c>
      <c r="D257" s="41">
        <v>8</v>
      </c>
    </row>
    <row r="258" spans="1:4" ht="15.75" thickBot="1">
      <c r="A258" s="118" t="s">
        <v>8</v>
      </c>
      <c r="B258" s="119"/>
      <c r="C258" s="119"/>
      <c r="D258" s="120"/>
    </row>
    <row r="259" spans="1:4">
      <c r="A259" s="25">
        <v>1</v>
      </c>
      <c r="B259" s="25" t="s">
        <v>51</v>
      </c>
      <c r="C259" s="25">
        <v>5</v>
      </c>
      <c r="D259" s="25">
        <v>6</v>
      </c>
    </row>
    <row r="260" spans="1:4" ht="15.75" thickBot="1">
      <c r="A260" s="14">
        <v>2</v>
      </c>
      <c r="B260" s="14" t="s">
        <v>52</v>
      </c>
      <c r="C260" s="14">
        <v>4</v>
      </c>
      <c r="D260" s="14">
        <v>12</v>
      </c>
    </row>
    <row r="261" spans="1:4">
      <c r="A261" s="165" t="s">
        <v>65</v>
      </c>
      <c r="B261" s="44" t="s">
        <v>63</v>
      </c>
      <c r="C261" s="7">
        <v>4</v>
      </c>
      <c r="D261" s="40">
        <v>8</v>
      </c>
    </row>
    <row r="262" spans="1:4" ht="15.75" thickBot="1">
      <c r="A262" s="166"/>
      <c r="B262" s="32" t="s">
        <v>188</v>
      </c>
      <c r="C262" s="32">
        <v>4</v>
      </c>
      <c r="D262" s="41">
        <v>8</v>
      </c>
    </row>
    <row r="263" spans="1:4">
      <c r="A263" s="165" t="s">
        <v>66</v>
      </c>
      <c r="B263" s="7" t="s">
        <v>54</v>
      </c>
      <c r="C263" s="7">
        <v>4</v>
      </c>
      <c r="D263" s="40">
        <v>8</v>
      </c>
    </row>
    <row r="264" spans="1:4" ht="15.75" thickBot="1">
      <c r="A264" s="166"/>
      <c r="B264" s="22" t="s">
        <v>55</v>
      </c>
      <c r="C264" s="22">
        <v>4</v>
      </c>
      <c r="D264" s="43">
        <v>8</v>
      </c>
    </row>
    <row r="265" spans="1:4">
      <c r="A265" s="154" t="s">
        <v>10</v>
      </c>
      <c r="B265" s="131"/>
      <c r="C265" s="131"/>
      <c r="D265" s="155"/>
    </row>
    <row r="266" spans="1:4">
      <c r="A266" s="25">
        <v>1</v>
      </c>
      <c r="B266" s="25" t="s">
        <v>56</v>
      </c>
      <c r="C266" s="25">
        <v>5</v>
      </c>
      <c r="D266" s="25">
        <v>6</v>
      </c>
    </row>
    <row r="267" spans="1:4" ht="15.75" thickBot="1">
      <c r="A267" s="14">
        <v>2</v>
      </c>
      <c r="B267" s="14" t="s">
        <v>57</v>
      </c>
      <c r="C267" s="14">
        <v>4</v>
      </c>
      <c r="D267" s="14">
        <v>12</v>
      </c>
    </row>
    <row r="268" spans="1:4">
      <c r="A268" s="165" t="s">
        <v>65</v>
      </c>
      <c r="B268" s="44" t="s">
        <v>39</v>
      </c>
      <c r="C268" s="7">
        <v>4</v>
      </c>
      <c r="D268" s="40">
        <v>8</v>
      </c>
    </row>
    <row r="269" spans="1:4" ht="15.75" thickBot="1">
      <c r="A269" s="166"/>
      <c r="B269" s="32" t="s">
        <v>59</v>
      </c>
      <c r="C269" s="32">
        <v>4</v>
      </c>
      <c r="D269" s="41">
        <v>8</v>
      </c>
    </row>
    <row r="270" spans="1:4">
      <c r="A270" s="165" t="s">
        <v>66</v>
      </c>
      <c r="B270" s="7" t="s">
        <v>58</v>
      </c>
      <c r="C270" s="7">
        <v>4</v>
      </c>
      <c r="D270" s="40">
        <v>8</v>
      </c>
    </row>
    <row r="271" spans="1:4" ht="15.75" thickBot="1">
      <c r="A271" s="166"/>
      <c r="B271" s="22" t="s">
        <v>61</v>
      </c>
      <c r="C271" s="22">
        <v>4</v>
      </c>
      <c r="D271" s="43">
        <v>8</v>
      </c>
    </row>
    <row r="272" spans="1:4">
      <c r="A272" s="167" t="s">
        <v>47</v>
      </c>
      <c r="B272" s="168"/>
      <c r="C272" s="168"/>
      <c r="D272" s="169"/>
    </row>
    <row r="273" spans="1:4">
      <c r="A273" s="9">
        <v>1</v>
      </c>
      <c r="B273" s="9" t="s">
        <v>62</v>
      </c>
      <c r="C273" s="9">
        <v>5</v>
      </c>
      <c r="D273" s="9">
        <v>6</v>
      </c>
    </row>
    <row r="274" spans="1:4" ht="15.75" thickBot="1">
      <c r="A274" s="14">
        <v>2</v>
      </c>
      <c r="B274" s="14" t="s">
        <v>73</v>
      </c>
      <c r="C274" s="14">
        <v>4</v>
      </c>
      <c r="D274" s="14">
        <v>12</v>
      </c>
    </row>
    <row r="275" spans="1:4">
      <c r="A275" s="165" t="s">
        <v>65</v>
      </c>
      <c r="B275" s="7" t="s">
        <v>26</v>
      </c>
      <c r="C275" s="7">
        <v>4</v>
      </c>
      <c r="D275" s="40">
        <v>8</v>
      </c>
    </row>
    <row r="276" spans="1:4" ht="15.75" thickBot="1">
      <c r="A276" s="166"/>
      <c r="B276" s="32" t="s">
        <v>36</v>
      </c>
      <c r="C276" s="32">
        <v>4</v>
      </c>
      <c r="D276" s="41">
        <v>8</v>
      </c>
    </row>
    <row r="277" spans="1:4">
      <c r="A277" s="165" t="s">
        <v>66</v>
      </c>
      <c r="B277" s="25" t="s">
        <v>35</v>
      </c>
      <c r="C277" s="25">
        <v>4</v>
      </c>
      <c r="D277" s="45">
        <v>8</v>
      </c>
    </row>
    <row r="278" spans="1:4" ht="15.75" thickBot="1">
      <c r="A278" s="166"/>
      <c r="B278" s="32" t="s">
        <v>64</v>
      </c>
      <c r="C278" s="32">
        <v>4</v>
      </c>
      <c r="D278" s="41">
        <v>8</v>
      </c>
    </row>
    <row r="279" spans="1:4" ht="15.75" thickBot="1">
      <c r="A279" s="124" t="s">
        <v>143</v>
      </c>
      <c r="B279" s="125"/>
      <c r="C279" s="125"/>
      <c r="D279" s="126"/>
    </row>
    <row r="280" spans="1:4" ht="15.75" thickBot="1">
      <c r="A280" s="1"/>
      <c r="B280" s="2" t="s">
        <v>0</v>
      </c>
      <c r="C280" s="2" t="s">
        <v>2</v>
      </c>
      <c r="D280" s="3" t="s">
        <v>3</v>
      </c>
    </row>
    <row r="281" spans="1:4">
      <c r="A281" s="159" t="s">
        <v>6</v>
      </c>
      <c r="B281" s="160"/>
      <c r="C281" s="160"/>
      <c r="D281" s="161"/>
    </row>
    <row r="282" spans="1:4">
      <c r="A282" s="9">
        <v>1</v>
      </c>
      <c r="B282" s="9" t="s">
        <v>69</v>
      </c>
      <c r="C282" s="9">
        <v>4</v>
      </c>
      <c r="D282" s="9">
        <v>5</v>
      </c>
    </row>
    <row r="283" spans="1:4" ht="15.75" thickBot="1">
      <c r="A283" s="14">
        <v>2</v>
      </c>
      <c r="B283" s="14" t="s">
        <v>70</v>
      </c>
      <c r="C283" s="14">
        <v>3</v>
      </c>
      <c r="D283" s="14">
        <v>15</v>
      </c>
    </row>
    <row r="284" spans="1:4">
      <c r="A284" s="165" t="s">
        <v>65</v>
      </c>
      <c r="B284" s="7" t="s">
        <v>146</v>
      </c>
      <c r="C284" s="7">
        <v>3</v>
      </c>
      <c r="D284" s="40">
        <v>10</v>
      </c>
    </row>
    <row r="285" spans="1:4" ht="15.75" thickBot="1">
      <c r="A285" s="166"/>
      <c r="B285" s="32" t="s">
        <v>147</v>
      </c>
      <c r="C285" s="32">
        <v>3</v>
      </c>
      <c r="D285" s="41">
        <v>10</v>
      </c>
    </row>
    <row r="286" spans="1:4">
      <c r="A286" s="165" t="s">
        <v>66</v>
      </c>
      <c r="B286" s="7" t="s">
        <v>148</v>
      </c>
      <c r="C286" s="7">
        <v>3</v>
      </c>
      <c r="D286" s="40">
        <v>10</v>
      </c>
    </row>
    <row r="287" spans="1:4" ht="15.75" thickBot="1">
      <c r="A287" s="166"/>
      <c r="B287" s="32" t="s">
        <v>151</v>
      </c>
      <c r="C287" s="22">
        <v>3</v>
      </c>
      <c r="D287" s="43">
        <v>10</v>
      </c>
    </row>
    <row r="288" spans="1:4" ht="15.75" thickBot="1">
      <c r="A288" s="118" t="s">
        <v>8</v>
      </c>
      <c r="B288" s="119"/>
      <c r="C288" s="119"/>
      <c r="D288" s="120"/>
    </row>
    <row r="289" spans="1:4">
      <c r="A289" s="25">
        <v>1</v>
      </c>
      <c r="B289" s="25" t="s">
        <v>187</v>
      </c>
      <c r="C289" s="25">
        <v>4</v>
      </c>
      <c r="D289" s="25">
        <v>5</v>
      </c>
    </row>
    <row r="290" spans="1:4" ht="15.75" thickBot="1">
      <c r="A290" s="14">
        <v>2</v>
      </c>
      <c r="B290" s="14" t="s">
        <v>30</v>
      </c>
      <c r="C290" s="14">
        <v>3</v>
      </c>
      <c r="D290" s="14">
        <v>15</v>
      </c>
    </row>
    <row r="291" spans="1:4">
      <c r="A291" s="165" t="s">
        <v>65</v>
      </c>
      <c r="B291" s="44" t="s">
        <v>63</v>
      </c>
      <c r="C291" s="7">
        <v>3</v>
      </c>
      <c r="D291" s="40">
        <v>10</v>
      </c>
    </row>
    <row r="292" spans="1:4" ht="15.75" thickBot="1">
      <c r="A292" s="166"/>
      <c r="B292" s="32" t="s">
        <v>188</v>
      </c>
      <c r="C292" s="32">
        <v>3</v>
      </c>
      <c r="D292" s="41">
        <v>10</v>
      </c>
    </row>
    <row r="293" spans="1:4">
      <c r="A293" s="165" t="s">
        <v>66</v>
      </c>
      <c r="B293" s="7" t="s">
        <v>54</v>
      </c>
      <c r="C293" s="7">
        <v>3</v>
      </c>
      <c r="D293" s="40">
        <v>10</v>
      </c>
    </row>
    <row r="294" spans="1:4" ht="15.75" thickBot="1">
      <c r="A294" s="166"/>
      <c r="B294" s="22" t="s">
        <v>55</v>
      </c>
      <c r="C294" s="22">
        <v>3</v>
      </c>
      <c r="D294" s="43">
        <v>10</v>
      </c>
    </row>
    <row r="295" spans="1:4">
      <c r="A295" s="154" t="s">
        <v>10</v>
      </c>
      <c r="B295" s="131"/>
      <c r="C295" s="131"/>
      <c r="D295" s="155"/>
    </row>
    <row r="296" spans="1:4">
      <c r="A296" s="25">
        <v>1</v>
      </c>
      <c r="B296" s="25" t="s">
        <v>56</v>
      </c>
      <c r="C296" s="25">
        <v>4</v>
      </c>
      <c r="D296" s="25">
        <v>5</v>
      </c>
    </row>
    <row r="297" spans="1:4" ht="15.75" thickBot="1">
      <c r="A297" s="14">
        <v>2</v>
      </c>
      <c r="B297" s="14" t="s">
        <v>49</v>
      </c>
      <c r="C297" s="14">
        <v>3</v>
      </c>
      <c r="D297" s="14">
        <v>15</v>
      </c>
    </row>
    <row r="298" spans="1:4">
      <c r="A298" s="165" t="s">
        <v>65</v>
      </c>
      <c r="B298" s="44" t="s">
        <v>149</v>
      </c>
      <c r="C298" s="7">
        <v>3</v>
      </c>
      <c r="D298" s="40">
        <v>10</v>
      </c>
    </row>
    <row r="299" spans="1:4" ht="15.75" thickBot="1">
      <c r="A299" s="166"/>
      <c r="B299" s="32" t="s">
        <v>150</v>
      </c>
      <c r="C299" s="32">
        <v>3</v>
      </c>
      <c r="D299" s="41">
        <v>10</v>
      </c>
    </row>
    <row r="300" spans="1:4">
      <c r="A300" s="165" t="s">
        <v>66</v>
      </c>
      <c r="B300" s="7" t="s">
        <v>58</v>
      </c>
      <c r="C300" s="7">
        <v>3</v>
      </c>
      <c r="D300" s="40">
        <v>10</v>
      </c>
    </row>
    <row r="301" spans="1:4" ht="15.75" thickBot="1">
      <c r="A301" s="166"/>
      <c r="B301" s="22" t="s">
        <v>152</v>
      </c>
      <c r="C301" s="22">
        <v>3</v>
      </c>
      <c r="D301" s="43">
        <v>10</v>
      </c>
    </row>
    <row r="302" spans="1:4">
      <c r="A302" s="167" t="s">
        <v>47</v>
      </c>
      <c r="B302" s="168"/>
      <c r="C302" s="168"/>
      <c r="D302" s="169"/>
    </row>
    <row r="303" spans="1:4">
      <c r="A303" s="9">
        <v>1</v>
      </c>
      <c r="B303" s="9" t="s">
        <v>72</v>
      </c>
      <c r="C303" s="9">
        <v>4</v>
      </c>
      <c r="D303" s="9">
        <v>5</v>
      </c>
    </row>
    <row r="304" spans="1:4" ht="15.75" thickBot="1">
      <c r="A304" s="14">
        <v>2</v>
      </c>
      <c r="B304" s="14" t="s">
        <v>74</v>
      </c>
      <c r="C304" s="14">
        <v>3</v>
      </c>
      <c r="D304" s="14">
        <v>15</v>
      </c>
    </row>
    <row r="305" spans="1:4">
      <c r="A305" s="165" t="s">
        <v>65</v>
      </c>
      <c r="B305" s="7" t="s">
        <v>26</v>
      </c>
      <c r="C305" s="7">
        <v>3</v>
      </c>
      <c r="D305" s="40">
        <v>10</v>
      </c>
    </row>
    <row r="306" spans="1:4" ht="15.75" thickBot="1">
      <c r="A306" s="166"/>
      <c r="B306" s="32" t="s">
        <v>36</v>
      </c>
      <c r="C306" s="32">
        <v>3</v>
      </c>
      <c r="D306" s="41">
        <v>10</v>
      </c>
    </row>
    <row r="307" spans="1:4">
      <c r="A307" s="165" t="s">
        <v>66</v>
      </c>
      <c r="B307" s="25" t="s">
        <v>35</v>
      </c>
      <c r="C307" s="7">
        <v>3</v>
      </c>
      <c r="D307" s="40">
        <v>10</v>
      </c>
    </row>
    <row r="308" spans="1:4" ht="15.75" thickBot="1">
      <c r="A308" s="166"/>
      <c r="B308" s="32" t="s">
        <v>64</v>
      </c>
      <c r="C308" s="22">
        <v>3</v>
      </c>
      <c r="D308" s="43">
        <v>10</v>
      </c>
    </row>
    <row r="309" spans="1:4" ht="15.75" thickBot="1">
      <c r="A309" s="124" t="s">
        <v>144</v>
      </c>
      <c r="B309" s="125"/>
      <c r="C309" s="125"/>
      <c r="D309" s="126"/>
    </row>
    <row r="310" spans="1:4" ht="15.75" thickBot="1">
      <c r="A310" s="1"/>
      <c r="B310" s="2" t="s">
        <v>0</v>
      </c>
      <c r="C310" s="2" t="s">
        <v>2</v>
      </c>
      <c r="D310" s="3" t="s">
        <v>3</v>
      </c>
    </row>
    <row r="311" spans="1:4">
      <c r="A311" s="159" t="s">
        <v>6</v>
      </c>
      <c r="B311" s="160"/>
      <c r="C311" s="160"/>
      <c r="D311" s="161"/>
    </row>
    <row r="312" spans="1:4">
      <c r="A312" s="9">
        <v>1</v>
      </c>
      <c r="B312" s="9" t="s">
        <v>50</v>
      </c>
      <c r="C312" s="9">
        <v>5</v>
      </c>
      <c r="D312" s="9">
        <v>4</v>
      </c>
    </row>
    <row r="313" spans="1:4" ht="15.75" thickBot="1">
      <c r="A313" s="14">
        <v>2</v>
      </c>
      <c r="B313" s="14" t="s">
        <v>189</v>
      </c>
      <c r="C313" s="14">
        <v>4</v>
      </c>
      <c r="D313" s="14">
        <v>12</v>
      </c>
    </row>
    <row r="314" spans="1:4">
      <c r="A314" s="165" t="s">
        <v>65</v>
      </c>
      <c r="B314" s="7" t="s">
        <v>49</v>
      </c>
      <c r="C314" s="7">
        <v>4</v>
      </c>
      <c r="D314" s="40">
        <v>7</v>
      </c>
    </row>
    <row r="315" spans="1:4" ht="15.75" thickBot="1">
      <c r="A315" s="166"/>
      <c r="B315" s="32" t="s">
        <v>60</v>
      </c>
      <c r="C315" s="32">
        <v>4</v>
      </c>
      <c r="D315" s="41">
        <v>7</v>
      </c>
    </row>
    <row r="316" spans="1:4">
      <c r="A316" s="165" t="s">
        <v>66</v>
      </c>
      <c r="B316" s="7" t="s">
        <v>34</v>
      </c>
      <c r="C316" s="7">
        <v>4</v>
      </c>
      <c r="D316" s="40">
        <v>7</v>
      </c>
    </row>
    <row r="317" spans="1:4" ht="15.75" thickBot="1">
      <c r="A317" s="166"/>
      <c r="B317" s="32" t="s">
        <v>21</v>
      </c>
      <c r="C317" s="32">
        <v>4</v>
      </c>
      <c r="D317" s="41">
        <v>7</v>
      </c>
    </row>
    <row r="318" spans="1:4" ht="15.75" thickBot="1">
      <c r="A318" s="118" t="s">
        <v>8</v>
      </c>
      <c r="B318" s="119"/>
      <c r="C318" s="119"/>
      <c r="D318" s="120"/>
    </row>
    <row r="319" spans="1:4">
      <c r="A319" s="25">
        <v>1</v>
      </c>
      <c r="B319" s="25" t="s">
        <v>51</v>
      </c>
      <c r="C319" s="25">
        <v>5</v>
      </c>
      <c r="D319" s="25">
        <v>4</v>
      </c>
    </row>
    <row r="320" spans="1:4" ht="15.75" thickBot="1">
      <c r="A320" s="14">
        <v>2</v>
      </c>
      <c r="B320" s="14" t="s">
        <v>52</v>
      </c>
      <c r="C320" s="14">
        <v>4</v>
      </c>
      <c r="D320" s="14">
        <v>12</v>
      </c>
    </row>
    <row r="321" spans="1:4">
      <c r="A321" s="165" t="s">
        <v>65</v>
      </c>
      <c r="B321" s="44" t="s">
        <v>63</v>
      </c>
      <c r="C321" s="7">
        <v>4</v>
      </c>
      <c r="D321" s="40">
        <v>7</v>
      </c>
    </row>
    <row r="322" spans="1:4" ht="15.75" thickBot="1">
      <c r="A322" s="166"/>
      <c r="B322" s="32" t="s">
        <v>188</v>
      </c>
      <c r="C322" s="32">
        <v>4</v>
      </c>
      <c r="D322" s="41">
        <v>7</v>
      </c>
    </row>
    <row r="323" spans="1:4">
      <c r="A323" s="165" t="s">
        <v>66</v>
      </c>
      <c r="B323" s="7" t="s">
        <v>54</v>
      </c>
      <c r="C323" s="7">
        <v>4</v>
      </c>
      <c r="D323" s="40">
        <v>7</v>
      </c>
    </row>
    <row r="324" spans="1:4" ht="15.75" thickBot="1">
      <c r="A324" s="166"/>
      <c r="B324" s="22" t="s">
        <v>55</v>
      </c>
      <c r="C324" s="22">
        <v>4</v>
      </c>
      <c r="D324" s="43">
        <v>7</v>
      </c>
    </row>
    <row r="325" spans="1:4">
      <c r="A325" s="154" t="s">
        <v>10</v>
      </c>
      <c r="B325" s="131"/>
      <c r="C325" s="131"/>
      <c r="D325" s="155"/>
    </row>
    <row r="326" spans="1:4">
      <c r="A326" s="25">
        <v>1</v>
      </c>
      <c r="B326" s="25" t="s">
        <v>56</v>
      </c>
      <c r="C326" s="25">
        <v>5</v>
      </c>
      <c r="D326" s="25">
        <v>4</v>
      </c>
    </row>
    <row r="327" spans="1:4" ht="15.75" thickBot="1">
      <c r="A327" s="14">
        <v>2</v>
      </c>
      <c r="B327" s="14" t="s">
        <v>57</v>
      </c>
      <c r="C327" s="14">
        <v>4</v>
      </c>
      <c r="D327" s="14">
        <v>12</v>
      </c>
    </row>
    <row r="328" spans="1:4">
      <c r="A328" s="165" t="s">
        <v>65</v>
      </c>
      <c r="B328" s="44" t="s">
        <v>39</v>
      </c>
      <c r="C328" s="7">
        <v>4</v>
      </c>
      <c r="D328" s="40">
        <v>7</v>
      </c>
    </row>
    <row r="329" spans="1:4" ht="15.75" thickBot="1">
      <c r="A329" s="166"/>
      <c r="B329" s="32" t="s">
        <v>59</v>
      </c>
      <c r="C329" s="32">
        <v>4</v>
      </c>
      <c r="D329" s="41">
        <v>7</v>
      </c>
    </row>
    <row r="330" spans="1:4">
      <c r="A330" s="165" t="s">
        <v>66</v>
      </c>
      <c r="B330" s="7" t="s">
        <v>58</v>
      </c>
      <c r="C330" s="7">
        <v>4</v>
      </c>
      <c r="D330" s="40">
        <v>7</v>
      </c>
    </row>
    <row r="331" spans="1:4" ht="15.75" thickBot="1">
      <c r="A331" s="166"/>
      <c r="B331" s="22" t="s">
        <v>61</v>
      </c>
      <c r="C331" s="22">
        <v>4</v>
      </c>
      <c r="D331" s="43">
        <v>7</v>
      </c>
    </row>
    <row r="332" spans="1:4">
      <c r="A332" s="167" t="s">
        <v>47</v>
      </c>
      <c r="B332" s="168"/>
      <c r="C332" s="168"/>
      <c r="D332" s="169"/>
    </row>
    <row r="333" spans="1:4">
      <c r="A333" s="9">
        <v>1</v>
      </c>
      <c r="B333" s="9" t="s">
        <v>62</v>
      </c>
      <c r="C333" s="9">
        <v>5</v>
      </c>
      <c r="D333" s="9">
        <v>4</v>
      </c>
    </row>
    <row r="334" spans="1:4" ht="15.75" thickBot="1">
      <c r="A334" s="14">
        <v>2</v>
      </c>
      <c r="B334" s="14" t="s">
        <v>73</v>
      </c>
      <c r="C334" s="14">
        <v>4</v>
      </c>
      <c r="D334" s="14">
        <v>12</v>
      </c>
    </row>
    <row r="335" spans="1:4">
      <c r="A335" s="165" t="s">
        <v>65</v>
      </c>
      <c r="B335" s="7" t="s">
        <v>26</v>
      </c>
      <c r="C335" s="7">
        <v>4</v>
      </c>
      <c r="D335" s="40">
        <v>7</v>
      </c>
    </row>
    <row r="336" spans="1:4" ht="15.75" thickBot="1">
      <c r="A336" s="166"/>
      <c r="B336" s="32" t="s">
        <v>36</v>
      </c>
      <c r="C336" s="32">
        <v>4</v>
      </c>
      <c r="D336" s="41">
        <v>7</v>
      </c>
    </row>
    <row r="337" spans="1:4">
      <c r="A337" s="165" t="s">
        <v>66</v>
      </c>
      <c r="B337" s="25" t="s">
        <v>35</v>
      </c>
      <c r="C337" s="25">
        <v>4</v>
      </c>
      <c r="D337" s="45">
        <v>7</v>
      </c>
    </row>
    <row r="338" spans="1:4" ht="15.75" thickBot="1">
      <c r="A338" s="166"/>
      <c r="B338" s="32" t="s">
        <v>64</v>
      </c>
      <c r="C338" s="32">
        <v>4</v>
      </c>
      <c r="D338" s="41">
        <v>7</v>
      </c>
    </row>
    <row r="339" spans="1:4" ht="15.75" thickBot="1">
      <c r="A339" s="124" t="s">
        <v>145</v>
      </c>
      <c r="B339" s="125"/>
      <c r="C339" s="125"/>
      <c r="D339" s="126"/>
    </row>
    <row r="340" spans="1:4" ht="15.75" thickBot="1">
      <c r="A340" s="1"/>
      <c r="B340" s="2" t="s">
        <v>0</v>
      </c>
      <c r="C340" s="2" t="s">
        <v>2</v>
      </c>
      <c r="D340" s="3" t="s">
        <v>3</v>
      </c>
    </row>
    <row r="341" spans="1:4">
      <c r="A341" s="159" t="s">
        <v>6</v>
      </c>
      <c r="B341" s="160"/>
      <c r="C341" s="160"/>
      <c r="D341" s="161"/>
    </row>
    <row r="342" spans="1:4">
      <c r="A342" s="9">
        <v>1</v>
      </c>
      <c r="B342" s="9" t="s">
        <v>69</v>
      </c>
      <c r="C342" s="9">
        <v>5</v>
      </c>
      <c r="D342" s="9">
        <v>5</v>
      </c>
    </row>
    <row r="343" spans="1:4" ht="15.75" thickBot="1">
      <c r="A343" s="14">
        <v>2</v>
      </c>
      <c r="B343" s="14" t="s">
        <v>70</v>
      </c>
      <c r="C343" s="14">
        <v>3</v>
      </c>
      <c r="D343" s="14">
        <v>15</v>
      </c>
    </row>
    <row r="344" spans="1:4">
      <c r="A344" s="165" t="s">
        <v>65</v>
      </c>
      <c r="B344" s="7" t="s">
        <v>146</v>
      </c>
      <c r="C344" s="7">
        <v>3</v>
      </c>
      <c r="D344" s="40">
        <v>9</v>
      </c>
    </row>
    <row r="345" spans="1:4" ht="15.75" thickBot="1">
      <c r="A345" s="166"/>
      <c r="B345" s="32" t="s">
        <v>147</v>
      </c>
      <c r="C345" s="32">
        <v>3</v>
      </c>
      <c r="D345" s="41">
        <v>9</v>
      </c>
    </row>
    <row r="346" spans="1:4">
      <c r="A346" s="165" t="s">
        <v>66</v>
      </c>
      <c r="B346" s="7" t="s">
        <v>148</v>
      </c>
      <c r="C346" s="7">
        <v>3</v>
      </c>
      <c r="D346" s="40">
        <v>9</v>
      </c>
    </row>
    <row r="347" spans="1:4" ht="15.75" thickBot="1">
      <c r="A347" s="166"/>
      <c r="B347" s="32" t="s">
        <v>151</v>
      </c>
      <c r="C347" s="22">
        <v>3</v>
      </c>
      <c r="D347" s="43">
        <v>9</v>
      </c>
    </row>
    <row r="348" spans="1:4" ht="15.75" thickBot="1">
      <c r="A348" s="118" t="s">
        <v>8</v>
      </c>
      <c r="B348" s="119"/>
      <c r="C348" s="119"/>
      <c r="D348" s="120"/>
    </row>
    <row r="349" spans="1:4">
      <c r="A349" s="25">
        <v>1</v>
      </c>
      <c r="B349" s="25" t="s">
        <v>187</v>
      </c>
      <c r="C349" s="25">
        <v>5</v>
      </c>
      <c r="D349" s="25">
        <v>5</v>
      </c>
    </row>
    <row r="350" spans="1:4" ht="15.75" thickBot="1">
      <c r="A350" s="14">
        <v>2</v>
      </c>
      <c r="B350" s="14" t="s">
        <v>30</v>
      </c>
      <c r="C350" s="14">
        <v>3</v>
      </c>
      <c r="D350" s="14">
        <v>15</v>
      </c>
    </row>
    <row r="351" spans="1:4">
      <c r="A351" s="165" t="s">
        <v>65</v>
      </c>
      <c r="B351" s="44" t="s">
        <v>63</v>
      </c>
      <c r="C351" s="7">
        <v>3</v>
      </c>
      <c r="D351" s="40">
        <v>9</v>
      </c>
    </row>
    <row r="352" spans="1:4" ht="15.75" thickBot="1">
      <c r="A352" s="166"/>
      <c r="B352" s="32" t="s">
        <v>188</v>
      </c>
      <c r="C352" s="32">
        <v>3</v>
      </c>
      <c r="D352" s="41">
        <v>9</v>
      </c>
    </row>
    <row r="353" spans="1:4">
      <c r="A353" s="165" t="s">
        <v>66</v>
      </c>
      <c r="B353" s="7" t="s">
        <v>54</v>
      </c>
      <c r="C353" s="7">
        <v>3</v>
      </c>
      <c r="D353" s="40">
        <v>9</v>
      </c>
    </row>
    <row r="354" spans="1:4" ht="15.75" thickBot="1">
      <c r="A354" s="166"/>
      <c r="B354" s="22" t="s">
        <v>55</v>
      </c>
      <c r="C354" s="22">
        <v>3</v>
      </c>
      <c r="D354" s="43">
        <v>9</v>
      </c>
    </row>
    <row r="355" spans="1:4">
      <c r="A355" s="154" t="s">
        <v>10</v>
      </c>
      <c r="B355" s="131"/>
      <c r="C355" s="131"/>
      <c r="D355" s="155"/>
    </row>
    <row r="356" spans="1:4">
      <c r="A356" s="25">
        <v>1</v>
      </c>
      <c r="B356" s="25" t="s">
        <v>56</v>
      </c>
      <c r="C356" s="25">
        <v>5</v>
      </c>
      <c r="D356" s="25">
        <v>5</v>
      </c>
    </row>
    <row r="357" spans="1:4" ht="15.75" thickBot="1">
      <c r="A357" s="14">
        <v>2</v>
      </c>
      <c r="B357" s="14" t="s">
        <v>49</v>
      </c>
      <c r="C357" s="14">
        <v>3</v>
      </c>
      <c r="D357" s="14">
        <v>15</v>
      </c>
    </row>
    <row r="358" spans="1:4">
      <c r="A358" s="165" t="s">
        <v>65</v>
      </c>
      <c r="B358" s="44" t="s">
        <v>149</v>
      </c>
      <c r="C358" s="7">
        <v>3</v>
      </c>
      <c r="D358" s="40">
        <v>9</v>
      </c>
    </row>
    <row r="359" spans="1:4" ht="15.75" thickBot="1">
      <c r="A359" s="166"/>
      <c r="B359" s="32" t="s">
        <v>150</v>
      </c>
      <c r="C359" s="32">
        <v>3</v>
      </c>
      <c r="D359" s="41">
        <v>9</v>
      </c>
    </row>
    <row r="360" spans="1:4">
      <c r="A360" s="165" t="s">
        <v>66</v>
      </c>
      <c r="B360" s="7" t="s">
        <v>58</v>
      </c>
      <c r="C360" s="7">
        <v>3</v>
      </c>
      <c r="D360" s="40">
        <v>9</v>
      </c>
    </row>
    <row r="361" spans="1:4" ht="15.75" thickBot="1">
      <c r="A361" s="166"/>
      <c r="B361" s="22" t="s">
        <v>152</v>
      </c>
      <c r="C361" s="22">
        <v>3</v>
      </c>
      <c r="D361" s="43">
        <v>9</v>
      </c>
    </row>
    <row r="362" spans="1:4">
      <c r="A362" s="167" t="s">
        <v>47</v>
      </c>
      <c r="B362" s="168"/>
      <c r="C362" s="168"/>
      <c r="D362" s="169"/>
    </row>
    <row r="363" spans="1:4">
      <c r="A363" s="9">
        <v>1</v>
      </c>
      <c r="B363" s="9" t="s">
        <v>72</v>
      </c>
      <c r="C363" s="9">
        <v>5</v>
      </c>
      <c r="D363" s="9">
        <v>5</v>
      </c>
    </row>
    <row r="364" spans="1:4" ht="15.75" thickBot="1">
      <c r="A364" s="14">
        <v>2</v>
      </c>
      <c r="B364" s="14" t="s">
        <v>74</v>
      </c>
      <c r="C364" s="14">
        <v>3</v>
      </c>
      <c r="D364" s="14">
        <v>15</v>
      </c>
    </row>
    <row r="365" spans="1:4">
      <c r="A365" s="165" t="s">
        <v>65</v>
      </c>
      <c r="B365" s="7" t="s">
        <v>26</v>
      </c>
      <c r="C365" s="7">
        <v>3</v>
      </c>
      <c r="D365" s="40">
        <v>9</v>
      </c>
    </row>
    <row r="366" spans="1:4" ht="15.75" thickBot="1">
      <c r="A366" s="166"/>
      <c r="B366" s="32" t="s">
        <v>36</v>
      </c>
      <c r="C366" s="32">
        <v>3</v>
      </c>
      <c r="D366" s="41">
        <v>9</v>
      </c>
    </row>
    <row r="367" spans="1:4">
      <c r="A367" s="165" t="s">
        <v>66</v>
      </c>
      <c r="B367" s="25" t="s">
        <v>35</v>
      </c>
      <c r="C367" s="7">
        <v>3</v>
      </c>
      <c r="D367" s="40">
        <v>9</v>
      </c>
    </row>
    <row r="368" spans="1:4" ht="15.75" thickBot="1">
      <c r="A368" s="166"/>
      <c r="B368" s="32" t="s">
        <v>64</v>
      </c>
      <c r="C368" s="22">
        <v>3</v>
      </c>
      <c r="D368" s="43">
        <v>9</v>
      </c>
    </row>
    <row r="369" spans="1:4" ht="15.75" thickBot="1">
      <c r="A369" s="124" t="s">
        <v>154</v>
      </c>
      <c r="B369" s="125"/>
      <c r="C369" s="125"/>
      <c r="D369" s="126"/>
    </row>
    <row r="370" spans="1:4" ht="15.75" thickBot="1">
      <c r="A370" s="1"/>
      <c r="B370" s="2" t="s">
        <v>0</v>
      </c>
      <c r="C370" s="2" t="s">
        <v>2</v>
      </c>
      <c r="D370" s="3" t="s">
        <v>3</v>
      </c>
    </row>
    <row r="371" spans="1:4">
      <c r="A371" s="159" t="s">
        <v>6</v>
      </c>
      <c r="B371" s="160"/>
      <c r="C371" s="160"/>
      <c r="D371" s="161"/>
    </row>
    <row r="372" spans="1:4">
      <c r="A372" s="9">
        <v>1</v>
      </c>
      <c r="B372" s="9" t="s">
        <v>50</v>
      </c>
      <c r="C372" s="9">
        <v>5</v>
      </c>
      <c r="D372" s="9">
        <v>6</v>
      </c>
    </row>
    <row r="373" spans="1:4" ht="15.75" thickBot="1">
      <c r="A373" s="14">
        <v>2</v>
      </c>
      <c r="B373" s="14" t="s">
        <v>40</v>
      </c>
      <c r="C373" s="14">
        <v>4</v>
      </c>
      <c r="D373" s="14">
        <v>12</v>
      </c>
    </row>
    <row r="374" spans="1:4">
      <c r="A374" s="165" t="s">
        <v>65</v>
      </c>
      <c r="B374" s="7" t="s">
        <v>49</v>
      </c>
      <c r="C374" s="7">
        <v>4</v>
      </c>
      <c r="D374" s="40">
        <v>8</v>
      </c>
    </row>
    <row r="375" spans="1:4" ht="15.75" thickBot="1">
      <c r="A375" s="166"/>
      <c r="B375" s="32" t="s">
        <v>60</v>
      </c>
      <c r="C375" s="32">
        <v>4</v>
      </c>
      <c r="D375" s="41">
        <v>8</v>
      </c>
    </row>
    <row r="376" spans="1:4">
      <c r="A376" s="165" t="s">
        <v>66</v>
      </c>
      <c r="B376" s="7" t="s">
        <v>34</v>
      </c>
      <c r="C376" s="7">
        <v>4</v>
      </c>
      <c r="D376" s="40">
        <v>8</v>
      </c>
    </row>
    <row r="377" spans="1:4" ht="15.75" thickBot="1">
      <c r="A377" s="166"/>
      <c r="B377" s="32" t="s">
        <v>21</v>
      </c>
      <c r="C377" s="32">
        <v>4</v>
      </c>
      <c r="D377" s="41">
        <v>8</v>
      </c>
    </row>
    <row r="378" spans="1:4" ht="15.75" thickBot="1">
      <c r="A378" s="118" t="s">
        <v>8</v>
      </c>
      <c r="B378" s="119"/>
      <c r="C378" s="119"/>
      <c r="D378" s="120"/>
    </row>
    <row r="379" spans="1:4">
      <c r="A379" s="25">
        <v>1</v>
      </c>
      <c r="B379" s="25" t="s">
        <v>51</v>
      </c>
      <c r="C379" s="25">
        <v>5</v>
      </c>
      <c r="D379" s="25">
        <v>6</v>
      </c>
    </row>
    <row r="380" spans="1:4" ht="15.75" thickBot="1">
      <c r="A380" s="14">
        <v>2</v>
      </c>
      <c r="B380" s="14" t="s">
        <v>52</v>
      </c>
      <c r="C380" s="14">
        <v>4</v>
      </c>
      <c r="D380" s="14">
        <v>12</v>
      </c>
    </row>
    <row r="381" spans="1:4">
      <c r="A381" s="165" t="s">
        <v>65</v>
      </c>
      <c r="B381" s="44" t="s">
        <v>63</v>
      </c>
      <c r="C381" s="7">
        <v>4</v>
      </c>
      <c r="D381" s="40">
        <v>8</v>
      </c>
    </row>
    <row r="382" spans="1:4" ht="15.75" thickBot="1">
      <c r="A382" s="166"/>
      <c r="B382" s="32" t="s">
        <v>188</v>
      </c>
      <c r="C382" s="32">
        <v>4</v>
      </c>
      <c r="D382" s="41">
        <v>8</v>
      </c>
    </row>
    <row r="383" spans="1:4">
      <c r="A383" s="165" t="s">
        <v>66</v>
      </c>
      <c r="B383" s="7" t="s">
        <v>54</v>
      </c>
      <c r="C383" s="7">
        <v>4</v>
      </c>
      <c r="D383" s="40">
        <v>8</v>
      </c>
    </row>
    <row r="384" spans="1:4" ht="15.75" thickBot="1">
      <c r="A384" s="166"/>
      <c r="B384" s="22" t="s">
        <v>55</v>
      </c>
      <c r="C384" s="22">
        <v>4</v>
      </c>
      <c r="D384" s="43">
        <v>8</v>
      </c>
    </row>
    <row r="385" spans="1:4">
      <c r="A385" s="154" t="s">
        <v>10</v>
      </c>
      <c r="B385" s="131"/>
      <c r="C385" s="131"/>
      <c r="D385" s="155"/>
    </row>
    <row r="386" spans="1:4">
      <c r="A386" s="25">
        <v>1</v>
      </c>
      <c r="B386" s="25" t="s">
        <v>56</v>
      </c>
      <c r="C386" s="25">
        <v>5</v>
      </c>
      <c r="D386" s="25">
        <v>6</v>
      </c>
    </row>
    <row r="387" spans="1:4" ht="15.75" thickBot="1">
      <c r="A387" s="14">
        <v>2</v>
      </c>
      <c r="B387" s="14" t="s">
        <v>57</v>
      </c>
      <c r="C387" s="14">
        <v>4</v>
      </c>
      <c r="D387" s="14">
        <v>12</v>
      </c>
    </row>
    <row r="388" spans="1:4">
      <c r="A388" s="165" t="s">
        <v>65</v>
      </c>
      <c r="B388" s="44" t="s">
        <v>39</v>
      </c>
      <c r="C388" s="7">
        <v>4</v>
      </c>
      <c r="D388" s="40">
        <v>8</v>
      </c>
    </row>
    <row r="389" spans="1:4" ht="15.75" thickBot="1">
      <c r="A389" s="166"/>
      <c r="B389" s="32" t="s">
        <v>59</v>
      </c>
      <c r="C389" s="32">
        <v>4</v>
      </c>
      <c r="D389" s="41">
        <v>8</v>
      </c>
    </row>
    <row r="390" spans="1:4">
      <c r="A390" s="165" t="s">
        <v>66</v>
      </c>
      <c r="B390" s="7" t="s">
        <v>58</v>
      </c>
      <c r="C390" s="7">
        <v>4</v>
      </c>
      <c r="D390" s="40">
        <v>8</v>
      </c>
    </row>
    <row r="391" spans="1:4" ht="15.75" thickBot="1">
      <c r="A391" s="166"/>
      <c r="B391" s="22" t="s">
        <v>61</v>
      </c>
      <c r="C391" s="22">
        <v>4</v>
      </c>
      <c r="D391" s="43">
        <v>8</v>
      </c>
    </row>
    <row r="392" spans="1:4">
      <c r="A392" s="167" t="s">
        <v>47</v>
      </c>
      <c r="B392" s="168"/>
      <c r="C392" s="168"/>
      <c r="D392" s="169"/>
    </row>
    <row r="393" spans="1:4">
      <c r="A393" s="9">
        <v>1</v>
      </c>
      <c r="B393" s="9" t="s">
        <v>62</v>
      </c>
      <c r="C393" s="9">
        <v>5</v>
      </c>
      <c r="D393" s="9">
        <v>6</v>
      </c>
    </row>
    <row r="394" spans="1:4" ht="15.75" thickBot="1">
      <c r="A394" s="14">
        <v>2</v>
      </c>
      <c r="B394" s="14" t="s">
        <v>73</v>
      </c>
      <c r="C394" s="14">
        <v>4</v>
      </c>
      <c r="D394" s="14">
        <v>12</v>
      </c>
    </row>
    <row r="395" spans="1:4">
      <c r="A395" s="165" t="s">
        <v>65</v>
      </c>
      <c r="B395" s="7" t="s">
        <v>26</v>
      </c>
      <c r="C395" s="7">
        <v>4</v>
      </c>
      <c r="D395" s="40">
        <v>8</v>
      </c>
    </row>
    <row r="396" spans="1:4" ht="15.75" thickBot="1">
      <c r="A396" s="166"/>
      <c r="B396" s="32" t="s">
        <v>36</v>
      </c>
      <c r="C396" s="32">
        <v>4</v>
      </c>
      <c r="D396" s="41">
        <v>8</v>
      </c>
    </row>
    <row r="397" spans="1:4">
      <c r="A397" s="165" t="s">
        <v>66</v>
      </c>
      <c r="B397" s="25" t="s">
        <v>35</v>
      </c>
      <c r="C397" s="25">
        <v>4</v>
      </c>
      <c r="D397" s="45">
        <v>8</v>
      </c>
    </row>
    <row r="398" spans="1:4" ht="15.75" thickBot="1">
      <c r="A398" s="166"/>
      <c r="B398" s="32" t="s">
        <v>64</v>
      </c>
      <c r="C398" s="32">
        <v>4</v>
      </c>
      <c r="D398" s="41">
        <v>8</v>
      </c>
    </row>
    <row r="399" spans="1:4" ht="15.75" thickBot="1">
      <c r="A399" s="124" t="s">
        <v>153</v>
      </c>
      <c r="B399" s="125"/>
      <c r="C399" s="125"/>
      <c r="D399" s="126"/>
    </row>
    <row r="400" spans="1:4" ht="15.75" thickBot="1">
      <c r="A400" s="1"/>
      <c r="B400" s="2" t="s">
        <v>0</v>
      </c>
      <c r="C400" s="2" t="s">
        <v>2</v>
      </c>
      <c r="D400" s="3" t="s">
        <v>3</v>
      </c>
    </row>
    <row r="401" spans="1:4">
      <c r="A401" s="159" t="s">
        <v>6</v>
      </c>
      <c r="B401" s="160"/>
      <c r="C401" s="160"/>
      <c r="D401" s="161"/>
    </row>
    <row r="402" spans="1:4">
      <c r="A402" s="9">
        <v>1</v>
      </c>
      <c r="B402" s="9" t="s">
        <v>69</v>
      </c>
      <c r="C402" s="9">
        <v>4</v>
      </c>
      <c r="D402" s="9">
        <v>5</v>
      </c>
    </row>
    <row r="403" spans="1:4" ht="15.75" thickBot="1">
      <c r="A403" s="14">
        <v>2</v>
      </c>
      <c r="B403" s="14" t="s">
        <v>70</v>
      </c>
      <c r="C403" s="14">
        <v>3</v>
      </c>
      <c r="D403" s="14">
        <v>15</v>
      </c>
    </row>
    <row r="404" spans="1:4">
      <c r="A404" s="165" t="s">
        <v>65</v>
      </c>
      <c r="B404" s="7" t="s">
        <v>146</v>
      </c>
      <c r="C404" s="7">
        <v>3</v>
      </c>
      <c r="D404" s="40">
        <v>10</v>
      </c>
    </row>
    <row r="405" spans="1:4" ht="15.75" thickBot="1">
      <c r="A405" s="166"/>
      <c r="B405" s="32" t="s">
        <v>147</v>
      </c>
      <c r="C405" s="32">
        <v>3</v>
      </c>
      <c r="D405" s="41">
        <v>10</v>
      </c>
    </row>
    <row r="406" spans="1:4">
      <c r="A406" s="165" t="s">
        <v>66</v>
      </c>
      <c r="B406" s="7" t="s">
        <v>148</v>
      </c>
      <c r="C406" s="7">
        <v>3</v>
      </c>
      <c r="D406" s="40">
        <v>10</v>
      </c>
    </row>
    <row r="407" spans="1:4" ht="15.75" thickBot="1">
      <c r="A407" s="166"/>
      <c r="B407" s="32" t="s">
        <v>151</v>
      </c>
      <c r="C407" s="22">
        <v>3</v>
      </c>
      <c r="D407" s="43">
        <v>10</v>
      </c>
    </row>
    <row r="408" spans="1:4" ht="15.75" thickBot="1">
      <c r="A408" s="118" t="s">
        <v>8</v>
      </c>
      <c r="B408" s="119"/>
      <c r="C408" s="119"/>
      <c r="D408" s="120"/>
    </row>
    <row r="409" spans="1:4">
      <c r="A409" s="25">
        <v>1</v>
      </c>
      <c r="B409" s="25" t="s">
        <v>197</v>
      </c>
      <c r="C409" s="25">
        <v>4</v>
      </c>
      <c r="D409" s="25">
        <v>5</v>
      </c>
    </row>
    <row r="410" spans="1:4" ht="15.75" thickBot="1">
      <c r="A410" s="14">
        <v>2</v>
      </c>
      <c r="B410" s="14" t="s">
        <v>30</v>
      </c>
      <c r="C410" s="14">
        <v>3</v>
      </c>
      <c r="D410" s="14">
        <v>15</v>
      </c>
    </row>
    <row r="411" spans="1:4">
      <c r="A411" s="165" t="s">
        <v>65</v>
      </c>
      <c r="B411" s="44" t="s">
        <v>63</v>
      </c>
      <c r="C411" s="7">
        <v>3</v>
      </c>
      <c r="D411" s="40">
        <v>10</v>
      </c>
    </row>
    <row r="412" spans="1:4" ht="15.75" thickBot="1">
      <c r="A412" s="166"/>
      <c r="B412" s="32" t="s">
        <v>188</v>
      </c>
      <c r="C412" s="32">
        <v>3</v>
      </c>
      <c r="D412" s="41">
        <v>10</v>
      </c>
    </row>
    <row r="413" spans="1:4">
      <c r="A413" s="165" t="s">
        <v>66</v>
      </c>
      <c r="B413" s="7" t="s">
        <v>54</v>
      </c>
      <c r="C413" s="7">
        <v>3</v>
      </c>
      <c r="D413" s="40">
        <v>10</v>
      </c>
    </row>
    <row r="414" spans="1:4" ht="15.75" thickBot="1">
      <c r="A414" s="166"/>
      <c r="B414" s="22" t="s">
        <v>55</v>
      </c>
      <c r="C414" s="22">
        <v>3</v>
      </c>
      <c r="D414" s="43">
        <v>10</v>
      </c>
    </row>
    <row r="415" spans="1:4">
      <c r="A415" s="154" t="s">
        <v>10</v>
      </c>
      <c r="B415" s="131"/>
      <c r="C415" s="131"/>
      <c r="D415" s="155"/>
    </row>
    <row r="416" spans="1:4">
      <c r="A416" s="25">
        <v>1</v>
      </c>
      <c r="B416" s="25" t="s">
        <v>56</v>
      </c>
      <c r="C416" s="25">
        <v>4</v>
      </c>
      <c r="D416" s="25">
        <v>5</v>
      </c>
    </row>
    <row r="417" spans="1:19" ht="15.75" thickBot="1">
      <c r="A417" s="14">
        <v>2</v>
      </c>
      <c r="B417" s="14" t="s">
        <v>49</v>
      </c>
      <c r="C417" s="14">
        <v>3</v>
      </c>
      <c r="D417" s="14">
        <v>15</v>
      </c>
    </row>
    <row r="418" spans="1:19">
      <c r="A418" s="165" t="s">
        <v>65</v>
      </c>
      <c r="B418" s="44" t="s">
        <v>149</v>
      </c>
      <c r="C418" s="7">
        <v>3</v>
      </c>
      <c r="D418" s="40">
        <v>10</v>
      </c>
    </row>
    <row r="419" spans="1:19" ht="15.75" thickBot="1">
      <c r="A419" s="166"/>
      <c r="B419" s="32" t="s">
        <v>150</v>
      </c>
      <c r="C419" s="32">
        <v>3</v>
      </c>
      <c r="D419" s="41">
        <v>10</v>
      </c>
    </row>
    <row r="420" spans="1:19">
      <c r="A420" s="165" t="s">
        <v>66</v>
      </c>
      <c r="B420" s="7" t="s">
        <v>58</v>
      </c>
      <c r="C420" s="7">
        <v>3</v>
      </c>
      <c r="D420" s="40">
        <v>10</v>
      </c>
    </row>
    <row r="421" spans="1:19" ht="15.75" thickBot="1">
      <c r="A421" s="166"/>
      <c r="B421" s="22" t="s">
        <v>152</v>
      </c>
      <c r="C421" s="22">
        <v>3</v>
      </c>
      <c r="D421" s="43">
        <v>10</v>
      </c>
    </row>
    <row r="422" spans="1:19">
      <c r="A422" s="167" t="s">
        <v>47</v>
      </c>
      <c r="B422" s="168"/>
      <c r="C422" s="168"/>
      <c r="D422" s="169"/>
    </row>
    <row r="423" spans="1:19">
      <c r="A423" s="9">
        <v>1</v>
      </c>
      <c r="B423" s="9" t="s">
        <v>72</v>
      </c>
      <c r="C423" s="9">
        <v>4</v>
      </c>
      <c r="D423" s="9">
        <v>5</v>
      </c>
    </row>
    <row r="424" spans="1:19" ht="15.75" thickBot="1">
      <c r="A424" s="14">
        <v>2</v>
      </c>
      <c r="B424" s="14" t="s">
        <v>74</v>
      </c>
      <c r="C424" s="14">
        <v>3</v>
      </c>
      <c r="D424" s="14">
        <v>15</v>
      </c>
    </row>
    <row r="425" spans="1:19">
      <c r="A425" s="165" t="s">
        <v>65</v>
      </c>
      <c r="B425" s="7" t="s">
        <v>26</v>
      </c>
      <c r="C425" s="7">
        <v>3</v>
      </c>
      <c r="D425" s="40">
        <v>10</v>
      </c>
    </row>
    <row r="426" spans="1:19" ht="15.75" thickBot="1">
      <c r="A426" s="166"/>
      <c r="B426" s="32" t="s">
        <v>36</v>
      </c>
      <c r="C426" s="32">
        <v>3</v>
      </c>
      <c r="D426" s="41">
        <v>10</v>
      </c>
    </row>
    <row r="427" spans="1:19" ht="15.75" thickBot="1">
      <c r="A427" s="165" t="s">
        <v>66</v>
      </c>
      <c r="B427" s="25" t="s">
        <v>35</v>
      </c>
      <c r="C427" s="7">
        <v>3</v>
      </c>
      <c r="D427" s="40">
        <v>10</v>
      </c>
    </row>
    <row r="428" spans="1:19" ht="15.75" customHeight="1" thickBot="1">
      <c r="A428" s="166"/>
      <c r="B428" s="32" t="s">
        <v>64</v>
      </c>
      <c r="C428" s="22">
        <v>3</v>
      </c>
      <c r="D428" s="43">
        <v>10</v>
      </c>
      <c r="I428" s="106" t="s">
        <v>195</v>
      </c>
      <c r="J428" s="107"/>
      <c r="K428" s="107"/>
      <c r="L428" s="107"/>
      <c r="M428" s="108"/>
      <c r="N428" s="101"/>
      <c r="O428" s="101"/>
      <c r="P428" s="101"/>
      <c r="Q428" s="101"/>
      <c r="R428" s="101"/>
      <c r="S428" s="101"/>
    </row>
    <row r="429" spans="1:19" ht="15.75" customHeight="1" thickBot="1">
      <c r="I429" s="109"/>
      <c r="J429" s="110"/>
      <c r="K429" s="110"/>
      <c r="L429" s="110"/>
      <c r="M429" s="111"/>
      <c r="N429" s="101"/>
      <c r="O429" s="101"/>
      <c r="P429" s="101"/>
      <c r="Q429" s="101"/>
      <c r="R429" s="101"/>
      <c r="S429" s="101"/>
    </row>
    <row r="430" spans="1:19" ht="15.75" customHeight="1" thickBot="1">
      <c r="A430" s="179" t="s">
        <v>157</v>
      </c>
      <c r="B430" s="180"/>
      <c r="C430" s="180"/>
      <c r="D430" s="181"/>
      <c r="E430" s="85" t="s">
        <v>129</v>
      </c>
      <c r="F430" s="37" t="s">
        <v>158</v>
      </c>
      <c r="G430" s="80" t="s">
        <v>130</v>
      </c>
      <c r="I430" s="112"/>
      <c r="J430" s="113"/>
      <c r="K430" s="113"/>
      <c r="L430" s="113"/>
      <c r="M430" s="114"/>
      <c r="N430" s="93"/>
      <c r="O430" s="93"/>
      <c r="P430" s="93"/>
      <c r="Q430" s="93"/>
      <c r="R430" s="93"/>
      <c r="S430" s="93"/>
    </row>
    <row r="431" spans="1:19" ht="15.75" customHeight="1" thickBot="1">
      <c r="A431" s="182"/>
      <c r="B431" s="183"/>
      <c r="C431" s="183"/>
      <c r="D431" s="184"/>
      <c r="E431" s="81">
        <v>100</v>
      </c>
      <c r="F431" s="37">
        <v>100</v>
      </c>
      <c r="G431" s="37">
        <v>100</v>
      </c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</row>
    <row r="432" spans="1:19" ht="15.75" thickBot="1">
      <c r="A432" s="1"/>
      <c r="B432" s="2" t="s">
        <v>0</v>
      </c>
      <c r="C432" s="2" t="s">
        <v>1</v>
      </c>
      <c r="D432" s="2" t="s">
        <v>2</v>
      </c>
      <c r="E432" s="3" t="s">
        <v>3</v>
      </c>
      <c r="F432" s="4" t="s">
        <v>4</v>
      </c>
      <c r="G432" s="5" t="s">
        <v>5</v>
      </c>
      <c r="I432" s="85" t="s">
        <v>46</v>
      </c>
      <c r="J432" s="37" t="s">
        <v>45</v>
      </c>
      <c r="K432" s="80" t="s">
        <v>5</v>
      </c>
    </row>
    <row r="433" spans="1:11" ht="15.75" thickBot="1">
      <c r="A433" s="151" t="s">
        <v>6</v>
      </c>
      <c r="B433" s="152"/>
      <c r="C433" s="152"/>
      <c r="D433" s="152"/>
      <c r="E433" s="153"/>
      <c r="F433" s="6"/>
      <c r="G433" s="7"/>
      <c r="I433" s="25">
        <v>1</v>
      </c>
      <c r="J433" s="84">
        <f>F462</f>
        <v>0.55436893203883497</v>
      </c>
      <c r="K433" s="25">
        <f>G462</f>
        <v>412</v>
      </c>
    </row>
    <row r="434" spans="1:11">
      <c r="A434" s="56">
        <v>1</v>
      </c>
      <c r="B434" s="25" t="s">
        <v>12</v>
      </c>
      <c r="C434" s="57">
        <f>F434*E431</f>
        <v>55.000000000000007</v>
      </c>
      <c r="D434" s="25">
        <v>3</v>
      </c>
      <c r="E434" s="45">
        <v>10</v>
      </c>
      <c r="F434" s="13">
        <v>0.55000000000000004</v>
      </c>
      <c r="G434" s="9">
        <f t="shared" ref="G434:G439" si="18">E434*D434</f>
        <v>30</v>
      </c>
      <c r="I434" s="9">
        <v>2</v>
      </c>
      <c r="J434" s="60">
        <f>F494</f>
        <v>0.54369565217391302</v>
      </c>
      <c r="K434" s="9">
        <f>G494</f>
        <v>460</v>
      </c>
    </row>
    <row r="435" spans="1:11">
      <c r="A435" s="8"/>
      <c r="B435" s="9"/>
      <c r="C435" s="38">
        <f>F435*E431</f>
        <v>65</v>
      </c>
      <c r="D435" s="9">
        <v>2</v>
      </c>
      <c r="E435" s="11">
        <v>8</v>
      </c>
      <c r="F435" s="13">
        <v>0.65</v>
      </c>
      <c r="G435" s="9">
        <f t="shared" si="18"/>
        <v>16</v>
      </c>
      <c r="I435" s="9">
        <v>3</v>
      </c>
      <c r="J435" s="60">
        <f>F526</f>
        <v>0.55631229235880397</v>
      </c>
      <c r="K435" s="9">
        <f>G526</f>
        <v>301</v>
      </c>
    </row>
    <row r="436" spans="1:11">
      <c r="A436" s="8">
        <v>2</v>
      </c>
      <c r="B436" s="9" t="s">
        <v>7</v>
      </c>
      <c r="C436" s="38">
        <f>F436*F431</f>
        <v>50</v>
      </c>
      <c r="D436" s="9">
        <v>3</v>
      </c>
      <c r="E436" s="11">
        <v>10</v>
      </c>
      <c r="F436" s="13">
        <v>0.5</v>
      </c>
      <c r="G436" s="9">
        <f t="shared" si="18"/>
        <v>30</v>
      </c>
      <c r="I436" s="9">
        <v>4</v>
      </c>
      <c r="J436" s="60">
        <f>F558</f>
        <v>0.52478087649402394</v>
      </c>
      <c r="K436" s="9">
        <f>G558</f>
        <v>502</v>
      </c>
    </row>
    <row r="437" spans="1:11">
      <c r="A437" s="8"/>
      <c r="B437" s="9"/>
      <c r="C437" s="38">
        <f>F437*F431</f>
        <v>55.000000000000007</v>
      </c>
      <c r="D437" s="9">
        <v>3</v>
      </c>
      <c r="E437" s="11">
        <v>8</v>
      </c>
      <c r="F437" s="13">
        <v>0.55000000000000004</v>
      </c>
      <c r="G437" s="9">
        <f t="shared" si="18"/>
        <v>24</v>
      </c>
    </row>
    <row r="438" spans="1:11">
      <c r="A438" s="8">
        <v>3</v>
      </c>
      <c r="B438" s="9" t="s">
        <v>12</v>
      </c>
      <c r="C438" s="38">
        <f>F438*E431</f>
        <v>50</v>
      </c>
      <c r="D438" s="9">
        <v>3</v>
      </c>
      <c r="E438" s="11">
        <v>12</v>
      </c>
      <c r="F438" s="13">
        <v>0.5</v>
      </c>
      <c r="G438" s="9">
        <f t="shared" si="18"/>
        <v>36</v>
      </c>
    </row>
    <row r="439" spans="1:11">
      <c r="A439" s="8"/>
      <c r="B439" s="9"/>
      <c r="C439" s="38">
        <f>F439*E431</f>
        <v>55.000000000000007</v>
      </c>
      <c r="D439" s="9">
        <v>3</v>
      </c>
      <c r="E439" s="11">
        <v>10</v>
      </c>
      <c r="F439" s="13">
        <v>0.55000000000000004</v>
      </c>
      <c r="G439" s="9">
        <f t="shared" si="18"/>
        <v>30</v>
      </c>
    </row>
    <row r="440" spans="1:11">
      <c r="A440" s="8">
        <v>4</v>
      </c>
      <c r="B440" s="9" t="s">
        <v>13</v>
      </c>
      <c r="C440" s="10"/>
      <c r="D440" s="9">
        <v>3</v>
      </c>
      <c r="E440" s="11">
        <v>12</v>
      </c>
      <c r="F440" s="13"/>
      <c r="G440" s="9"/>
    </row>
    <row r="441" spans="1:11">
      <c r="A441" s="8">
        <v>5</v>
      </c>
      <c r="B441" s="9" t="s">
        <v>17</v>
      </c>
      <c r="C441" s="10"/>
      <c r="D441" s="9">
        <v>3</v>
      </c>
      <c r="E441" s="11">
        <v>12</v>
      </c>
      <c r="F441" s="13"/>
      <c r="G441" s="9"/>
    </row>
    <row r="442" spans="1:11" ht="15.75" thickBot="1">
      <c r="A442" s="15"/>
      <c r="B442" s="14"/>
      <c r="C442" s="14"/>
      <c r="D442" s="14"/>
      <c r="E442" s="16"/>
      <c r="F442" s="17"/>
      <c r="G442" s="18">
        <f>SUM(G434:G441)</f>
        <v>166</v>
      </c>
    </row>
    <row r="443" spans="1:11" ht="15.75" thickBot="1">
      <c r="A443" s="151" t="s">
        <v>8</v>
      </c>
      <c r="B443" s="152"/>
      <c r="C443" s="152"/>
      <c r="D443" s="152"/>
      <c r="E443" s="153"/>
      <c r="F443" s="6"/>
      <c r="G443" s="40"/>
    </row>
    <row r="444" spans="1:11">
      <c r="A444" s="56">
        <v>1</v>
      </c>
      <c r="B444" s="25" t="s">
        <v>9</v>
      </c>
      <c r="C444" s="57">
        <f>F444*G431</f>
        <v>55.000000000000007</v>
      </c>
      <c r="D444" s="25">
        <v>3</v>
      </c>
      <c r="E444" s="25">
        <v>10</v>
      </c>
      <c r="F444" s="13">
        <v>0.55000000000000004</v>
      </c>
      <c r="G444" s="11">
        <f t="shared" ref="G444:G448" si="19">E444*D444</f>
        <v>30</v>
      </c>
    </row>
    <row r="445" spans="1:11">
      <c r="A445" s="8"/>
      <c r="B445" s="9"/>
      <c r="C445" s="38">
        <f>F445*G431</f>
        <v>65</v>
      </c>
      <c r="D445" s="9">
        <v>2</v>
      </c>
      <c r="E445" s="9">
        <v>10</v>
      </c>
      <c r="F445" s="13">
        <v>0.65</v>
      </c>
      <c r="G445" s="11">
        <f t="shared" si="19"/>
        <v>20</v>
      </c>
    </row>
    <row r="446" spans="1:11">
      <c r="A446" s="8">
        <v>2</v>
      </c>
      <c r="B446" s="9" t="s">
        <v>22</v>
      </c>
      <c r="C446" s="38">
        <f>F446*G431</f>
        <v>50</v>
      </c>
      <c r="D446" s="9">
        <v>3</v>
      </c>
      <c r="E446" s="9">
        <v>10</v>
      </c>
      <c r="F446" s="13">
        <v>0.5</v>
      </c>
      <c r="G446" s="11">
        <f t="shared" si="19"/>
        <v>30</v>
      </c>
    </row>
    <row r="447" spans="1:11">
      <c r="A447" s="8"/>
      <c r="B447" s="9"/>
      <c r="C447" s="38">
        <f>F447*G431</f>
        <v>60</v>
      </c>
      <c r="D447" s="9">
        <v>2</v>
      </c>
      <c r="E447" s="9">
        <v>8</v>
      </c>
      <c r="F447" s="13">
        <v>0.6</v>
      </c>
      <c r="G447" s="11">
        <f t="shared" si="19"/>
        <v>16</v>
      </c>
    </row>
    <row r="448" spans="1:11">
      <c r="A448" s="8">
        <v>3</v>
      </c>
      <c r="B448" s="9" t="s">
        <v>9</v>
      </c>
      <c r="C448" s="38">
        <f>F448*G431</f>
        <v>55.000000000000007</v>
      </c>
      <c r="D448" s="9">
        <v>3</v>
      </c>
      <c r="E448" s="9">
        <v>10</v>
      </c>
      <c r="F448" s="13">
        <v>0.55000000000000004</v>
      </c>
      <c r="G448" s="11">
        <f t="shared" si="19"/>
        <v>30</v>
      </c>
    </row>
    <row r="449" spans="1:7">
      <c r="A449" s="19">
        <v>4</v>
      </c>
      <c r="B449" s="20" t="s">
        <v>21</v>
      </c>
      <c r="C449" s="10"/>
      <c r="D449" s="20">
        <v>3</v>
      </c>
      <c r="E449" s="20">
        <v>12</v>
      </c>
      <c r="F449" s="19"/>
      <c r="G449" s="11"/>
    </row>
    <row r="450" spans="1:7" ht="15.75" thickBot="1">
      <c r="A450" s="21">
        <v>5</v>
      </c>
      <c r="B450" s="32" t="s">
        <v>23</v>
      </c>
      <c r="C450" s="23"/>
      <c r="D450" s="22">
        <v>3</v>
      </c>
      <c r="E450" s="22">
        <v>12</v>
      </c>
      <c r="F450" s="21"/>
      <c r="G450" s="49">
        <f>SUM(G444:G449)</f>
        <v>126</v>
      </c>
    </row>
    <row r="451" spans="1:7" ht="15.75" thickBot="1">
      <c r="A451" s="151" t="s">
        <v>10</v>
      </c>
      <c r="B451" s="152"/>
      <c r="C451" s="152"/>
      <c r="D451" s="152"/>
      <c r="E451" s="153"/>
      <c r="F451" s="6"/>
      <c r="G451" s="40"/>
    </row>
    <row r="452" spans="1:7">
      <c r="A452" s="56">
        <v>1</v>
      </c>
      <c r="B452" s="25" t="s">
        <v>11</v>
      </c>
      <c r="C452" s="57">
        <f>F452*G431</f>
        <v>55.000000000000007</v>
      </c>
      <c r="D452" s="25">
        <v>3</v>
      </c>
      <c r="E452" s="45">
        <v>10</v>
      </c>
      <c r="F452" s="13">
        <v>0.55000000000000004</v>
      </c>
      <c r="G452" s="11">
        <f t="shared" ref="G452:G456" si="20">E452*D452</f>
        <v>30</v>
      </c>
    </row>
    <row r="453" spans="1:7">
      <c r="A453" s="8"/>
      <c r="B453" s="9"/>
      <c r="C453" s="38">
        <f>F453*G431</f>
        <v>65</v>
      </c>
      <c r="D453" s="9">
        <v>3</v>
      </c>
      <c r="E453" s="11">
        <v>8</v>
      </c>
      <c r="F453" s="13">
        <v>0.65</v>
      </c>
      <c r="G453" s="11">
        <f t="shared" si="20"/>
        <v>24</v>
      </c>
    </row>
    <row r="454" spans="1:7">
      <c r="A454" s="8">
        <v>2</v>
      </c>
      <c r="B454" s="9" t="s">
        <v>12</v>
      </c>
      <c r="C454" s="10">
        <f>F454*E431</f>
        <v>50</v>
      </c>
      <c r="D454" s="9">
        <v>2</v>
      </c>
      <c r="E454" s="11">
        <v>10</v>
      </c>
      <c r="F454" s="13">
        <v>0.5</v>
      </c>
      <c r="G454" s="11">
        <f t="shared" si="20"/>
        <v>20</v>
      </c>
    </row>
    <row r="455" spans="1:7">
      <c r="A455" s="8"/>
      <c r="B455" s="9"/>
      <c r="C455" s="10">
        <f>F455*E431</f>
        <v>60</v>
      </c>
      <c r="D455" s="9">
        <v>2</v>
      </c>
      <c r="E455" s="11">
        <v>8</v>
      </c>
      <c r="F455" s="13">
        <v>0.6</v>
      </c>
      <c r="G455" s="11">
        <f t="shared" si="20"/>
        <v>16</v>
      </c>
    </row>
    <row r="456" spans="1:7">
      <c r="A456" s="8">
        <v>3</v>
      </c>
      <c r="B456" s="9" t="s">
        <v>7</v>
      </c>
      <c r="C456" s="38">
        <f>F456*F431</f>
        <v>55.000000000000007</v>
      </c>
      <c r="D456" s="9">
        <v>3</v>
      </c>
      <c r="E456" s="11">
        <v>10</v>
      </c>
      <c r="F456" s="13">
        <v>0.55000000000000004</v>
      </c>
      <c r="G456" s="11">
        <f t="shared" si="20"/>
        <v>30</v>
      </c>
    </row>
    <row r="457" spans="1:7">
      <c r="A457" s="19">
        <v>4</v>
      </c>
      <c r="B457" s="20" t="s">
        <v>13</v>
      </c>
      <c r="C457" s="9"/>
      <c r="D457" s="20">
        <v>3</v>
      </c>
      <c r="E457" s="26">
        <v>12</v>
      </c>
      <c r="F457" s="19"/>
      <c r="G457" s="11"/>
    </row>
    <row r="458" spans="1:7" ht="15.75" thickBot="1">
      <c r="A458" s="21">
        <v>5</v>
      </c>
      <c r="B458" s="22" t="s">
        <v>18</v>
      </c>
      <c r="C458" s="32"/>
      <c r="D458" s="22">
        <v>3</v>
      </c>
      <c r="E458" s="43">
        <v>12</v>
      </c>
      <c r="F458" s="21"/>
      <c r="G458" s="49">
        <f>SUM(G452:G457)</f>
        <v>120</v>
      </c>
    </row>
    <row r="459" spans="1:7">
      <c r="A459" s="52"/>
      <c r="B459" s="53"/>
      <c r="C459" s="139" t="s">
        <v>193</v>
      </c>
      <c r="D459" s="140"/>
      <c r="E459" s="141"/>
      <c r="F459" s="54">
        <f>(G434*F434+G435*F435+G438*F438+F439*G439+F454*G454+G455*F455)/G459</f>
        <v>0.54729729729729726</v>
      </c>
      <c r="G459" s="58">
        <f>G455+G454+G434+G435+G438+G439</f>
        <v>148</v>
      </c>
    </row>
    <row r="460" spans="1:7">
      <c r="A460" s="19"/>
      <c r="B460" s="20"/>
      <c r="C460" s="142" t="s">
        <v>15</v>
      </c>
      <c r="D460" s="143"/>
      <c r="E460" s="144"/>
      <c r="F460" s="30">
        <f>(G436*F436+G437*F437+G446*F446+G447*F447+G456*F456+G452*F452+G453*F453)/G460</f>
        <v>0.55108695652173911</v>
      </c>
      <c r="G460" s="31">
        <f>G456+G453+G452+G447+G446+G437+G436</f>
        <v>184</v>
      </c>
    </row>
    <row r="461" spans="1:7">
      <c r="A461" s="8"/>
      <c r="B461" s="9"/>
      <c r="C461" s="145" t="s">
        <v>194</v>
      </c>
      <c r="D461" s="146"/>
      <c r="E461" s="147"/>
      <c r="F461" s="30">
        <f>(G444*F444+F445*G445+G448*F448)/G461</f>
        <v>0.57499999999999996</v>
      </c>
      <c r="G461" s="31">
        <f>G445+G444+G448</f>
        <v>80</v>
      </c>
    </row>
    <row r="462" spans="1:7" ht="15.75" thickBot="1">
      <c r="A462" s="17"/>
      <c r="B462" s="32"/>
      <c r="C462" s="148" t="s">
        <v>20</v>
      </c>
      <c r="D462" s="149"/>
      <c r="E462" s="150"/>
      <c r="F462" s="34">
        <f>(G448*F448+G456*F456+F455*G455+G454*F454+F453*G453+G452*F452+F447*G447+G446*F446+F445*G445+G444*F444+F439*G439+G438*F438+G437*F437+G436*F436+G435*F435+G434*F434)/G462</f>
        <v>0.55436893203883497</v>
      </c>
      <c r="G462" s="35">
        <f>G461+G460+G459</f>
        <v>412</v>
      </c>
    </row>
    <row r="463" spans="1:7" ht="15.75" thickBot="1">
      <c r="A463" s="124" t="s">
        <v>160</v>
      </c>
      <c r="B463" s="125"/>
      <c r="C463" s="125"/>
      <c r="D463" s="126"/>
      <c r="E463" s="36">
        <v>100</v>
      </c>
      <c r="F463" s="37">
        <v>100</v>
      </c>
      <c r="G463" s="37">
        <v>100</v>
      </c>
    </row>
    <row r="464" spans="1:7" ht="15.75" thickBot="1">
      <c r="A464" s="1"/>
      <c r="B464" s="2" t="s">
        <v>0</v>
      </c>
      <c r="C464" s="2" t="s">
        <v>1</v>
      </c>
      <c r="D464" s="2" t="s">
        <v>2</v>
      </c>
      <c r="E464" s="3" t="s">
        <v>3</v>
      </c>
      <c r="F464" s="4" t="s">
        <v>4</v>
      </c>
      <c r="G464" s="5" t="s">
        <v>5</v>
      </c>
    </row>
    <row r="465" spans="1:7" ht="15.75" thickBot="1">
      <c r="A465" s="151" t="s">
        <v>6</v>
      </c>
      <c r="B465" s="152"/>
      <c r="C465" s="152"/>
      <c r="D465" s="152"/>
      <c r="E465" s="153"/>
      <c r="F465" s="6"/>
      <c r="G465" s="7"/>
    </row>
    <row r="466" spans="1:7">
      <c r="A466" s="56">
        <v>1</v>
      </c>
      <c r="B466" s="25" t="s">
        <v>12</v>
      </c>
      <c r="C466" s="57">
        <f>F466*E463</f>
        <v>55.000000000000007</v>
      </c>
      <c r="D466" s="25">
        <v>2</v>
      </c>
      <c r="E466" s="45">
        <v>12</v>
      </c>
      <c r="F466" s="13">
        <v>0.55000000000000004</v>
      </c>
      <c r="G466" s="9">
        <f t="shared" ref="G466:G471" si="21">E466*D466</f>
        <v>24</v>
      </c>
    </row>
    <row r="467" spans="1:7">
      <c r="A467" s="8"/>
      <c r="B467" s="9"/>
      <c r="C467" s="38">
        <f>F467*E463</f>
        <v>60</v>
      </c>
      <c r="D467" s="9">
        <v>2</v>
      </c>
      <c r="E467" s="11">
        <v>10</v>
      </c>
      <c r="F467" s="13">
        <v>0.6</v>
      </c>
      <c r="G467" s="9">
        <f t="shared" si="21"/>
        <v>20</v>
      </c>
    </row>
    <row r="468" spans="1:7">
      <c r="A468" s="8">
        <v>2</v>
      </c>
      <c r="B468" s="9" t="s">
        <v>7</v>
      </c>
      <c r="C468" s="38">
        <f>F468*F463</f>
        <v>50</v>
      </c>
      <c r="D468" s="9">
        <v>3</v>
      </c>
      <c r="E468" s="11">
        <v>12</v>
      </c>
      <c r="F468" s="13">
        <v>0.5</v>
      </c>
      <c r="G468" s="9">
        <f t="shared" si="21"/>
        <v>36</v>
      </c>
    </row>
    <row r="469" spans="1:7">
      <c r="A469" s="8"/>
      <c r="B469" s="9"/>
      <c r="C469" s="38">
        <f>F469*F463</f>
        <v>52.5</v>
      </c>
      <c r="D469" s="9">
        <v>2</v>
      </c>
      <c r="E469" s="11">
        <v>10</v>
      </c>
      <c r="F469" s="13">
        <v>0.52500000000000002</v>
      </c>
      <c r="G469" s="9">
        <f t="shared" si="21"/>
        <v>20</v>
      </c>
    </row>
    <row r="470" spans="1:7">
      <c r="A470" s="8">
        <v>3</v>
      </c>
      <c r="B470" s="9" t="s">
        <v>12</v>
      </c>
      <c r="C470" s="38">
        <f>F470*E463</f>
        <v>50</v>
      </c>
      <c r="D470" s="9">
        <v>3</v>
      </c>
      <c r="E470" s="11">
        <v>12</v>
      </c>
      <c r="F470" s="13">
        <v>0.5</v>
      </c>
      <c r="G470" s="9">
        <f t="shared" si="21"/>
        <v>36</v>
      </c>
    </row>
    <row r="471" spans="1:7">
      <c r="A471" s="8"/>
      <c r="B471" s="9"/>
      <c r="C471" s="38">
        <f>F471*E463</f>
        <v>55.000000000000007</v>
      </c>
      <c r="D471" s="9">
        <v>2</v>
      </c>
      <c r="E471" s="11">
        <v>10</v>
      </c>
      <c r="F471" s="13">
        <v>0.55000000000000004</v>
      </c>
      <c r="G471" s="9">
        <f t="shared" si="21"/>
        <v>20</v>
      </c>
    </row>
    <row r="472" spans="1:7">
      <c r="A472" s="8">
        <v>4</v>
      </c>
      <c r="B472" s="9" t="s">
        <v>13</v>
      </c>
      <c r="C472" s="10"/>
      <c r="D472" s="9">
        <v>3</v>
      </c>
      <c r="E472" s="11">
        <v>12</v>
      </c>
      <c r="F472" s="13"/>
      <c r="G472" s="9"/>
    </row>
    <row r="473" spans="1:7">
      <c r="A473" s="8">
        <v>5</v>
      </c>
      <c r="B473" s="9" t="s">
        <v>17</v>
      </c>
      <c r="C473" s="10"/>
      <c r="D473" s="9">
        <v>3</v>
      </c>
      <c r="E473" s="11">
        <v>12</v>
      </c>
      <c r="F473" s="13"/>
      <c r="G473" s="9"/>
    </row>
    <row r="474" spans="1:7" ht="15.75" thickBot="1">
      <c r="A474" s="15"/>
      <c r="B474" s="14"/>
      <c r="C474" s="14"/>
      <c r="D474" s="14"/>
      <c r="E474" s="16"/>
      <c r="F474" s="17"/>
      <c r="G474" s="18">
        <f>SUM(G466:G473)</f>
        <v>156</v>
      </c>
    </row>
    <row r="475" spans="1:7" ht="15.75" thickBot="1">
      <c r="A475" s="151" t="s">
        <v>8</v>
      </c>
      <c r="B475" s="152"/>
      <c r="C475" s="152"/>
      <c r="D475" s="152"/>
      <c r="E475" s="153"/>
      <c r="F475" s="6"/>
      <c r="G475" s="40"/>
    </row>
    <row r="476" spans="1:7">
      <c r="A476" s="56">
        <v>1</v>
      </c>
      <c r="B476" s="25" t="s">
        <v>9</v>
      </c>
      <c r="C476" s="57">
        <f>F476*G463</f>
        <v>60</v>
      </c>
      <c r="D476" s="25">
        <v>3</v>
      </c>
      <c r="E476" s="25">
        <v>10</v>
      </c>
      <c r="F476" s="13">
        <v>0.6</v>
      </c>
      <c r="G476" s="11">
        <f t="shared" ref="G476:G480" si="22">E476*D476</f>
        <v>30</v>
      </c>
    </row>
    <row r="477" spans="1:7">
      <c r="A477" s="8"/>
      <c r="B477" s="9"/>
      <c r="C477" s="38">
        <f>F477*G463</f>
        <v>67.5</v>
      </c>
      <c r="D477" s="9">
        <v>2</v>
      </c>
      <c r="E477" s="9">
        <v>8</v>
      </c>
      <c r="F477" s="13">
        <v>0.67500000000000004</v>
      </c>
      <c r="G477" s="11">
        <f t="shared" si="22"/>
        <v>16</v>
      </c>
    </row>
    <row r="478" spans="1:7">
      <c r="A478" s="8">
        <v>2</v>
      </c>
      <c r="B478" s="9" t="s">
        <v>22</v>
      </c>
      <c r="C478" s="38">
        <f>F478*G463</f>
        <v>50</v>
      </c>
      <c r="D478" s="9">
        <v>3</v>
      </c>
      <c r="E478" s="9">
        <v>10</v>
      </c>
      <c r="F478" s="13">
        <v>0.5</v>
      </c>
      <c r="G478" s="11">
        <f t="shared" si="22"/>
        <v>30</v>
      </c>
    </row>
    <row r="479" spans="1:7">
      <c r="A479" s="8"/>
      <c r="B479" s="9"/>
      <c r="C479" s="38">
        <f>F479*G463</f>
        <v>55.000000000000007</v>
      </c>
      <c r="D479" s="9">
        <v>4</v>
      </c>
      <c r="E479" s="9">
        <v>10</v>
      </c>
      <c r="F479" s="13">
        <v>0.55000000000000004</v>
      </c>
      <c r="G479" s="11">
        <f t="shared" si="22"/>
        <v>40</v>
      </c>
    </row>
    <row r="480" spans="1:7">
      <c r="A480" s="8">
        <v>3</v>
      </c>
      <c r="B480" s="9" t="s">
        <v>9</v>
      </c>
      <c r="C480" s="38">
        <f>F480*G463</f>
        <v>50</v>
      </c>
      <c r="D480" s="9">
        <v>3</v>
      </c>
      <c r="E480" s="9">
        <v>12</v>
      </c>
      <c r="F480" s="13">
        <v>0.5</v>
      </c>
      <c r="G480" s="11">
        <f t="shared" si="22"/>
        <v>36</v>
      </c>
    </row>
    <row r="481" spans="1:7">
      <c r="A481" s="19">
        <v>4</v>
      </c>
      <c r="B481" s="20" t="s">
        <v>21</v>
      </c>
      <c r="C481" s="10"/>
      <c r="D481" s="20">
        <v>3</v>
      </c>
      <c r="E481" s="20">
        <v>12</v>
      </c>
      <c r="F481" s="19"/>
      <c r="G481" s="11"/>
    </row>
    <row r="482" spans="1:7" ht="15.75" thickBot="1">
      <c r="A482" s="21">
        <v>5</v>
      </c>
      <c r="B482" s="32" t="s">
        <v>23</v>
      </c>
      <c r="C482" s="23"/>
      <c r="D482" s="22">
        <v>3</v>
      </c>
      <c r="E482" s="22">
        <v>12</v>
      </c>
      <c r="F482" s="21"/>
      <c r="G482" s="49">
        <f>SUM(G476:G481)</f>
        <v>152</v>
      </c>
    </row>
    <row r="483" spans="1:7" ht="15.75" thickBot="1">
      <c r="A483" s="151" t="s">
        <v>10</v>
      </c>
      <c r="B483" s="152"/>
      <c r="C483" s="152"/>
      <c r="D483" s="152"/>
      <c r="E483" s="153"/>
      <c r="F483" s="6"/>
      <c r="G483" s="40"/>
    </row>
    <row r="484" spans="1:7">
      <c r="A484" s="56">
        <v>1</v>
      </c>
      <c r="B484" s="25" t="s">
        <v>11</v>
      </c>
      <c r="C484" s="57">
        <f>F484*G463</f>
        <v>55.000000000000007</v>
      </c>
      <c r="D484" s="25">
        <v>3</v>
      </c>
      <c r="E484" s="45">
        <v>10</v>
      </c>
      <c r="F484" s="13">
        <v>0.55000000000000004</v>
      </c>
      <c r="G484" s="11">
        <f t="shared" ref="G484:G488" si="23">E484*D484</f>
        <v>30</v>
      </c>
    </row>
    <row r="485" spans="1:7">
      <c r="A485" s="8"/>
      <c r="B485" s="9"/>
      <c r="C485" s="38">
        <f>F485*G463</f>
        <v>60</v>
      </c>
      <c r="D485" s="9">
        <v>3</v>
      </c>
      <c r="E485" s="11">
        <v>10</v>
      </c>
      <c r="F485" s="13">
        <v>0.6</v>
      </c>
      <c r="G485" s="11">
        <f t="shared" si="23"/>
        <v>30</v>
      </c>
    </row>
    <row r="486" spans="1:7">
      <c r="A486" s="8">
        <v>2</v>
      </c>
      <c r="B486" s="9" t="s">
        <v>12</v>
      </c>
      <c r="C486" s="10">
        <f>F486*E463</f>
        <v>50</v>
      </c>
      <c r="D486" s="9">
        <v>3</v>
      </c>
      <c r="E486" s="11">
        <v>10</v>
      </c>
      <c r="F486" s="13">
        <v>0.5</v>
      </c>
      <c r="G486" s="11">
        <f t="shared" si="23"/>
        <v>30</v>
      </c>
    </row>
    <row r="487" spans="1:7">
      <c r="A487" s="8"/>
      <c r="B487" s="9"/>
      <c r="C487" s="10">
        <f>F487*E463</f>
        <v>55.000000000000007</v>
      </c>
      <c r="D487" s="9">
        <v>4</v>
      </c>
      <c r="E487" s="11">
        <v>8</v>
      </c>
      <c r="F487" s="13">
        <v>0.55000000000000004</v>
      </c>
      <c r="G487" s="11">
        <f t="shared" si="23"/>
        <v>32</v>
      </c>
    </row>
    <row r="488" spans="1:7">
      <c r="A488" s="8">
        <v>3</v>
      </c>
      <c r="B488" s="9" t="s">
        <v>7</v>
      </c>
      <c r="C488" s="38">
        <f>F488*F463</f>
        <v>55.000000000000007</v>
      </c>
      <c r="D488" s="9">
        <v>3</v>
      </c>
      <c r="E488" s="11">
        <v>10</v>
      </c>
      <c r="F488" s="13">
        <v>0.55000000000000004</v>
      </c>
      <c r="G488" s="11">
        <f t="shared" si="23"/>
        <v>30</v>
      </c>
    </row>
    <row r="489" spans="1:7">
      <c r="A489" s="19">
        <v>4</v>
      </c>
      <c r="B489" s="20" t="s">
        <v>13</v>
      </c>
      <c r="C489" s="9"/>
      <c r="D489" s="20">
        <v>3</v>
      </c>
      <c r="E489" s="26">
        <v>12</v>
      </c>
      <c r="F489" s="19"/>
      <c r="G489" s="11"/>
    </row>
    <row r="490" spans="1:7" ht="15.75" thickBot="1">
      <c r="A490" s="21">
        <v>5</v>
      </c>
      <c r="B490" s="22" t="s">
        <v>18</v>
      </c>
      <c r="C490" s="32"/>
      <c r="D490" s="22">
        <v>3</v>
      </c>
      <c r="E490" s="43">
        <v>12</v>
      </c>
      <c r="F490" s="21"/>
      <c r="G490" s="49">
        <f>SUM(G484:G489)</f>
        <v>152</v>
      </c>
    </row>
    <row r="491" spans="1:7">
      <c r="A491" s="52"/>
      <c r="B491" s="53"/>
      <c r="C491" s="139" t="s">
        <v>193</v>
      </c>
      <c r="D491" s="140"/>
      <c r="E491" s="141"/>
      <c r="F491" s="54">
        <f>(G466*F466+G467*F467+G470*F470+F471*G471+F486*G486+G487*F487)/G491</f>
        <v>0.53580246913580254</v>
      </c>
      <c r="G491" s="58">
        <f>G487+G486+G466+G467+G470+G471</f>
        <v>162</v>
      </c>
    </row>
    <row r="492" spans="1:7">
      <c r="A492" s="19"/>
      <c r="B492" s="20"/>
      <c r="C492" s="142" t="s">
        <v>15</v>
      </c>
      <c r="D492" s="143"/>
      <c r="E492" s="144"/>
      <c r="F492" s="30">
        <f>(G468*F468+G469*F469+G478*F478+G479*F479+G488*F488+G484*F484+G485*F485)/G492</f>
        <v>0.53935185185185186</v>
      </c>
      <c r="G492" s="31">
        <f>G488+G485+G484+G479+G478+G469+G468</f>
        <v>216</v>
      </c>
    </row>
    <row r="493" spans="1:7">
      <c r="A493" s="8"/>
      <c r="B493" s="9"/>
      <c r="C493" s="145" t="s">
        <v>194</v>
      </c>
      <c r="D493" s="146"/>
      <c r="E493" s="147"/>
      <c r="F493" s="30">
        <f>(G476*F476+F477*G477+G480*F480)/G493</f>
        <v>0.57073170731707312</v>
      </c>
      <c r="G493" s="31">
        <f>G477+G476+G480</f>
        <v>82</v>
      </c>
    </row>
    <row r="494" spans="1:7" ht="15.75" thickBot="1">
      <c r="A494" s="17"/>
      <c r="B494" s="32"/>
      <c r="C494" s="148" t="s">
        <v>20</v>
      </c>
      <c r="D494" s="149"/>
      <c r="E494" s="150"/>
      <c r="F494" s="34">
        <f>(G480*F480+G488*F488+F487*G487+G486*F486+F485*G485+G484*F484+F479*G479+G478*F478+F477*G477+G476*F476+F471*G471+G470*F470+G469*F469+G468*F468+G467*F467+G466*F466)/G494</f>
        <v>0.54369565217391302</v>
      </c>
      <c r="G494" s="35">
        <f>G493+G492+G491</f>
        <v>460</v>
      </c>
    </row>
    <row r="495" spans="1:7" ht="15.75" thickBot="1">
      <c r="A495" s="124" t="s">
        <v>161</v>
      </c>
      <c r="B495" s="125"/>
      <c r="C495" s="125"/>
      <c r="D495" s="126"/>
      <c r="E495" s="36">
        <v>100</v>
      </c>
      <c r="F495" s="37">
        <v>100</v>
      </c>
      <c r="G495" s="37">
        <v>100</v>
      </c>
    </row>
    <row r="496" spans="1:7" ht="15.75" thickBot="1">
      <c r="A496" s="1"/>
      <c r="B496" s="2" t="s">
        <v>0</v>
      </c>
      <c r="C496" s="2" t="s">
        <v>1</v>
      </c>
      <c r="D496" s="2" t="s">
        <v>2</v>
      </c>
      <c r="E496" s="3" t="s">
        <v>3</v>
      </c>
      <c r="F496" s="4" t="s">
        <v>4</v>
      </c>
      <c r="G496" s="5" t="s">
        <v>5</v>
      </c>
    </row>
    <row r="497" spans="1:7" ht="15.75" thickBot="1">
      <c r="A497" s="151" t="s">
        <v>6</v>
      </c>
      <c r="B497" s="152"/>
      <c r="C497" s="152"/>
      <c r="D497" s="152"/>
      <c r="E497" s="153"/>
      <c r="F497" s="6"/>
      <c r="G497" s="7"/>
    </row>
    <row r="498" spans="1:7">
      <c r="A498" s="56">
        <v>1</v>
      </c>
      <c r="B498" s="25" t="s">
        <v>12</v>
      </c>
      <c r="C498" s="57">
        <f>F498*E495</f>
        <v>55.000000000000007</v>
      </c>
      <c r="D498" s="25">
        <v>2</v>
      </c>
      <c r="E498" s="45">
        <v>10</v>
      </c>
      <c r="F498" s="13">
        <v>0.55000000000000004</v>
      </c>
      <c r="G498" s="9">
        <f t="shared" ref="G498:G503" si="24">E498*D498</f>
        <v>20</v>
      </c>
    </row>
    <row r="499" spans="1:7">
      <c r="A499" s="8"/>
      <c r="B499" s="9"/>
      <c r="C499" s="38">
        <f>F499*E495</f>
        <v>60</v>
      </c>
      <c r="D499" s="9">
        <v>1</v>
      </c>
      <c r="E499" s="11">
        <v>15</v>
      </c>
      <c r="F499" s="13">
        <v>0.6</v>
      </c>
      <c r="G499" s="9">
        <f t="shared" si="24"/>
        <v>15</v>
      </c>
    </row>
    <row r="500" spans="1:7">
      <c r="A500" s="8">
        <v>2</v>
      </c>
      <c r="B500" s="9" t="s">
        <v>7</v>
      </c>
      <c r="C500" s="38">
        <f>F500*F495</f>
        <v>52.5</v>
      </c>
      <c r="D500" s="9">
        <v>2</v>
      </c>
      <c r="E500" s="11">
        <v>10</v>
      </c>
      <c r="F500" s="13">
        <v>0.52500000000000002</v>
      </c>
      <c r="G500" s="9">
        <f t="shared" si="24"/>
        <v>20</v>
      </c>
    </row>
    <row r="501" spans="1:7">
      <c r="A501" s="8"/>
      <c r="B501" s="9"/>
      <c r="C501" s="38">
        <f>F501*F495</f>
        <v>60</v>
      </c>
      <c r="D501" s="9">
        <v>2</v>
      </c>
      <c r="E501" s="11">
        <v>8</v>
      </c>
      <c r="F501" s="13">
        <v>0.6</v>
      </c>
      <c r="G501" s="9">
        <f t="shared" si="24"/>
        <v>16</v>
      </c>
    </row>
    <row r="502" spans="1:7">
      <c r="A502" s="8">
        <v>3</v>
      </c>
      <c r="B502" s="9" t="s">
        <v>12</v>
      </c>
      <c r="C502" s="38">
        <f>F502*E495</f>
        <v>52.5</v>
      </c>
      <c r="D502" s="9">
        <v>2</v>
      </c>
      <c r="E502" s="11">
        <v>10</v>
      </c>
      <c r="F502" s="13">
        <v>0.52500000000000002</v>
      </c>
      <c r="G502" s="9">
        <f t="shared" si="24"/>
        <v>20</v>
      </c>
    </row>
    <row r="503" spans="1:7">
      <c r="A503" s="8"/>
      <c r="B503" s="9"/>
      <c r="C503" s="38">
        <f>F503*E495</f>
        <v>52.5</v>
      </c>
      <c r="D503" s="9">
        <v>2</v>
      </c>
      <c r="E503" s="11">
        <v>8</v>
      </c>
      <c r="F503" s="13">
        <v>0.52500000000000002</v>
      </c>
      <c r="G503" s="9">
        <f t="shared" si="24"/>
        <v>16</v>
      </c>
    </row>
    <row r="504" spans="1:7">
      <c r="A504" s="8">
        <v>4</v>
      </c>
      <c r="B504" s="9" t="s">
        <v>13</v>
      </c>
      <c r="C504" s="10"/>
      <c r="D504" s="9">
        <v>3</v>
      </c>
      <c r="E504" s="11">
        <v>12</v>
      </c>
      <c r="F504" s="13"/>
      <c r="G504" s="9"/>
    </row>
    <row r="505" spans="1:7">
      <c r="A505" s="8">
        <v>5</v>
      </c>
      <c r="B505" s="9" t="s">
        <v>17</v>
      </c>
      <c r="C505" s="10"/>
      <c r="D505" s="9">
        <v>3</v>
      </c>
      <c r="E505" s="11">
        <v>12</v>
      </c>
      <c r="F505" s="13"/>
      <c r="G505" s="9"/>
    </row>
    <row r="506" spans="1:7" ht="15.75" thickBot="1">
      <c r="A506" s="15"/>
      <c r="B506" s="14"/>
      <c r="C506" s="14"/>
      <c r="D506" s="14"/>
      <c r="E506" s="16"/>
      <c r="F506" s="17"/>
      <c r="G506" s="18">
        <f>SUM(G498:G505)</f>
        <v>107</v>
      </c>
    </row>
    <row r="507" spans="1:7" ht="15.75" thickBot="1">
      <c r="A507" s="151" t="s">
        <v>8</v>
      </c>
      <c r="B507" s="152"/>
      <c r="C507" s="152"/>
      <c r="D507" s="152"/>
      <c r="E507" s="153"/>
      <c r="F507" s="6"/>
      <c r="G507" s="40"/>
    </row>
    <row r="508" spans="1:7">
      <c r="A508" s="56">
        <v>1</v>
      </c>
      <c r="B508" s="25" t="s">
        <v>9</v>
      </c>
      <c r="C508" s="57">
        <f>F508*G495</f>
        <v>55.000000000000007</v>
      </c>
      <c r="D508" s="25">
        <v>2</v>
      </c>
      <c r="E508" s="25">
        <v>8</v>
      </c>
      <c r="F508" s="13">
        <v>0.55000000000000004</v>
      </c>
      <c r="G508" s="11">
        <f t="shared" ref="G508:G512" si="25">E508*D508</f>
        <v>16</v>
      </c>
    </row>
    <row r="509" spans="1:7">
      <c r="A509" s="8"/>
      <c r="B509" s="9"/>
      <c r="C509" s="38">
        <f>F509*G495</f>
        <v>60</v>
      </c>
      <c r="D509" s="9">
        <v>1</v>
      </c>
      <c r="E509" s="9">
        <v>15</v>
      </c>
      <c r="F509" s="13">
        <v>0.6</v>
      </c>
      <c r="G509" s="11">
        <f t="shared" si="25"/>
        <v>15</v>
      </c>
    </row>
    <row r="510" spans="1:7">
      <c r="A510" s="8">
        <v>2</v>
      </c>
      <c r="B510" s="9" t="s">
        <v>22</v>
      </c>
      <c r="C510" s="38">
        <f>F510*G495</f>
        <v>52.5</v>
      </c>
      <c r="D510" s="9">
        <v>2</v>
      </c>
      <c r="E510" s="9">
        <v>10</v>
      </c>
      <c r="F510" s="13">
        <v>0.52500000000000002</v>
      </c>
      <c r="G510" s="11">
        <f t="shared" si="25"/>
        <v>20</v>
      </c>
    </row>
    <row r="511" spans="1:7">
      <c r="A511" s="8"/>
      <c r="B511" s="9"/>
      <c r="C511" s="38">
        <f>F511*G495</f>
        <v>55.000000000000007</v>
      </c>
      <c r="D511" s="9">
        <v>2</v>
      </c>
      <c r="E511" s="9">
        <v>8</v>
      </c>
      <c r="F511" s="13">
        <v>0.55000000000000004</v>
      </c>
      <c r="G511" s="11">
        <f t="shared" si="25"/>
        <v>16</v>
      </c>
    </row>
    <row r="512" spans="1:7">
      <c r="A512" s="8">
        <v>3</v>
      </c>
      <c r="B512" s="9" t="s">
        <v>9</v>
      </c>
      <c r="C512" s="38">
        <f>F512*G495</f>
        <v>52.5</v>
      </c>
      <c r="D512" s="9">
        <v>3</v>
      </c>
      <c r="E512" s="9">
        <v>8</v>
      </c>
      <c r="F512" s="13">
        <v>0.52500000000000002</v>
      </c>
      <c r="G512" s="11">
        <f t="shared" si="25"/>
        <v>24</v>
      </c>
    </row>
    <row r="513" spans="1:7">
      <c r="A513" s="19">
        <v>4</v>
      </c>
      <c r="B513" s="20" t="s">
        <v>21</v>
      </c>
      <c r="C513" s="10"/>
      <c r="D513" s="20">
        <v>3</v>
      </c>
      <c r="E513" s="20">
        <v>12</v>
      </c>
      <c r="F513" s="19"/>
      <c r="G513" s="11"/>
    </row>
    <row r="514" spans="1:7" ht="15.75" thickBot="1">
      <c r="A514" s="21">
        <v>5</v>
      </c>
      <c r="B514" s="32" t="s">
        <v>23</v>
      </c>
      <c r="C514" s="23"/>
      <c r="D514" s="22">
        <v>3</v>
      </c>
      <c r="E514" s="22">
        <v>12</v>
      </c>
      <c r="F514" s="21"/>
      <c r="G514" s="49">
        <f>SUM(G508:G513)</f>
        <v>91</v>
      </c>
    </row>
    <row r="515" spans="1:7" ht="15.75" thickBot="1">
      <c r="A515" s="151" t="s">
        <v>10</v>
      </c>
      <c r="B515" s="152"/>
      <c r="C515" s="152"/>
      <c r="D515" s="152"/>
      <c r="E515" s="153"/>
      <c r="F515" s="6"/>
      <c r="G515" s="40"/>
    </row>
    <row r="516" spans="1:7">
      <c r="A516" s="56">
        <v>1</v>
      </c>
      <c r="B516" s="25" t="s">
        <v>11</v>
      </c>
      <c r="C516" s="57">
        <f>F516*G495</f>
        <v>55.000000000000007</v>
      </c>
      <c r="D516" s="25">
        <v>2</v>
      </c>
      <c r="E516" s="45">
        <v>10</v>
      </c>
      <c r="F516" s="13">
        <v>0.55000000000000004</v>
      </c>
      <c r="G516" s="11">
        <f t="shared" ref="G516:G520" si="26">E516*D516</f>
        <v>20</v>
      </c>
    </row>
    <row r="517" spans="1:7">
      <c r="A517" s="8"/>
      <c r="B517" s="9"/>
      <c r="C517" s="38">
        <f>F517*G495</f>
        <v>65</v>
      </c>
      <c r="D517" s="9">
        <v>1</v>
      </c>
      <c r="E517" s="11">
        <v>15</v>
      </c>
      <c r="F517" s="13">
        <v>0.65</v>
      </c>
      <c r="G517" s="11">
        <f t="shared" si="26"/>
        <v>15</v>
      </c>
    </row>
    <row r="518" spans="1:7">
      <c r="A518" s="8">
        <v>2</v>
      </c>
      <c r="B518" s="9" t="s">
        <v>12</v>
      </c>
      <c r="C518" s="10">
        <f>F518*E495</f>
        <v>55.000000000000007</v>
      </c>
      <c r="D518" s="9">
        <v>2</v>
      </c>
      <c r="E518" s="11">
        <v>10</v>
      </c>
      <c r="F518" s="13">
        <v>0.55000000000000004</v>
      </c>
      <c r="G518" s="11">
        <f t="shared" si="26"/>
        <v>20</v>
      </c>
    </row>
    <row r="519" spans="1:7">
      <c r="A519" s="8"/>
      <c r="B519" s="9"/>
      <c r="C519" s="10">
        <f>F519*E495</f>
        <v>60</v>
      </c>
      <c r="D519" s="9">
        <v>3</v>
      </c>
      <c r="E519" s="11">
        <v>8</v>
      </c>
      <c r="F519" s="13">
        <v>0.6</v>
      </c>
      <c r="G519" s="11">
        <f t="shared" si="26"/>
        <v>24</v>
      </c>
    </row>
    <row r="520" spans="1:7">
      <c r="A520" s="8">
        <v>3</v>
      </c>
      <c r="B520" s="9" t="s">
        <v>7</v>
      </c>
      <c r="C520" s="38">
        <f>F520*F495</f>
        <v>52.5</v>
      </c>
      <c r="D520" s="9">
        <v>2</v>
      </c>
      <c r="E520" s="11">
        <v>12</v>
      </c>
      <c r="F520" s="13">
        <v>0.52500000000000002</v>
      </c>
      <c r="G520" s="11">
        <f t="shared" si="26"/>
        <v>24</v>
      </c>
    </row>
    <row r="521" spans="1:7">
      <c r="A521" s="19">
        <v>4</v>
      </c>
      <c r="B521" s="20" t="s">
        <v>13</v>
      </c>
      <c r="C521" s="9"/>
      <c r="D521" s="20">
        <v>3</v>
      </c>
      <c r="E521" s="26">
        <v>12</v>
      </c>
      <c r="F521" s="19"/>
      <c r="G521" s="11"/>
    </row>
    <row r="522" spans="1:7" ht="15.75" thickBot="1">
      <c r="A522" s="21">
        <v>5</v>
      </c>
      <c r="B522" s="22" t="s">
        <v>18</v>
      </c>
      <c r="C522" s="32"/>
      <c r="D522" s="22">
        <v>3</v>
      </c>
      <c r="E522" s="43">
        <v>12</v>
      </c>
      <c r="F522" s="21"/>
      <c r="G522" s="49">
        <f>SUM(G516:G521)</f>
        <v>103</v>
      </c>
    </row>
    <row r="523" spans="1:7">
      <c r="A523" s="52"/>
      <c r="B523" s="53"/>
      <c r="C523" s="139" t="s">
        <v>193</v>
      </c>
      <c r="D523" s="140"/>
      <c r="E523" s="141"/>
      <c r="F523" s="54">
        <f>(G498*F498+G499*F499+G502*F502+F503*G503+F518*G518+G519*F519)/G523</f>
        <v>0.55913043478260871</v>
      </c>
      <c r="G523" s="58">
        <f>G519+G518+G498+G499+G502+G503</f>
        <v>115</v>
      </c>
    </row>
    <row r="524" spans="1:7">
      <c r="A524" s="19"/>
      <c r="B524" s="20"/>
      <c r="C524" s="142" t="s">
        <v>15</v>
      </c>
      <c r="D524" s="143"/>
      <c r="E524" s="144"/>
      <c r="F524" s="30">
        <f>(G500*F500+G501*F501+G510*F510+G511*F511+G520*F520+G516*F516+G517*F517)/G524</f>
        <v>0.55534351145038163</v>
      </c>
      <c r="G524" s="31">
        <f>G520+G517+G516+G511+G510+G501+G500</f>
        <v>131</v>
      </c>
    </row>
    <row r="525" spans="1:7">
      <c r="A525" s="8"/>
      <c r="B525" s="9"/>
      <c r="C525" s="145" t="s">
        <v>194</v>
      </c>
      <c r="D525" s="146"/>
      <c r="E525" s="147"/>
      <c r="F525" s="30">
        <f>(G508*F508+F509*G509+G512*F512)/G525</f>
        <v>0.55272727272727273</v>
      </c>
      <c r="G525" s="31">
        <f>G509+G508+G512</f>
        <v>55</v>
      </c>
    </row>
    <row r="526" spans="1:7" ht="15.75" thickBot="1">
      <c r="A526" s="17"/>
      <c r="B526" s="32"/>
      <c r="C526" s="148" t="s">
        <v>20</v>
      </c>
      <c r="D526" s="149"/>
      <c r="E526" s="150"/>
      <c r="F526" s="34">
        <f>(G512*F512+G520*F520+F519*G519+G518*F518+F517*G517+G516*F516+F511*G511+G510*F510+F509*G509+G508*F508+F503*G503+G502*F502+G501*F501+G500*F500+G499*F499+G498*F498)/G526</f>
        <v>0.55631229235880397</v>
      </c>
      <c r="G526" s="35">
        <f>G525+G524+G523</f>
        <v>301</v>
      </c>
    </row>
    <row r="527" spans="1:7" ht="15.75" thickBot="1">
      <c r="A527" s="124" t="s">
        <v>162</v>
      </c>
      <c r="B527" s="125"/>
      <c r="C527" s="125"/>
      <c r="D527" s="126"/>
      <c r="E527" s="36">
        <v>100</v>
      </c>
      <c r="F527" s="37">
        <v>100</v>
      </c>
      <c r="G527" s="37">
        <v>100</v>
      </c>
    </row>
    <row r="528" spans="1:7" ht="15.75" thickBot="1">
      <c r="A528" s="1"/>
      <c r="B528" s="2" t="s">
        <v>0</v>
      </c>
      <c r="C528" s="2" t="s">
        <v>1</v>
      </c>
      <c r="D528" s="2" t="s">
        <v>2</v>
      </c>
      <c r="E528" s="3" t="s">
        <v>3</v>
      </c>
      <c r="F528" s="4" t="s">
        <v>4</v>
      </c>
      <c r="G528" s="5" t="s">
        <v>5</v>
      </c>
    </row>
    <row r="529" spans="1:7" ht="15.75" thickBot="1">
      <c r="A529" s="151" t="s">
        <v>6</v>
      </c>
      <c r="B529" s="152"/>
      <c r="C529" s="152"/>
      <c r="D529" s="152"/>
      <c r="E529" s="153"/>
      <c r="F529" s="6"/>
      <c r="G529" s="7"/>
    </row>
    <row r="530" spans="1:7">
      <c r="A530" s="56">
        <v>1</v>
      </c>
      <c r="B530" s="25" t="s">
        <v>12</v>
      </c>
      <c r="C530" s="57">
        <f>F530*E527</f>
        <v>52.5</v>
      </c>
      <c r="D530" s="25">
        <v>3</v>
      </c>
      <c r="E530" s="45">
        <v>10</v>
      </c>
      <c r="F530" s="13">
        <v>0.52500000000000002</v>
      </c>
      <c r="G530" s="9">
        <f t="shared" ref="G530:G535" si="27">E530*D530</f>
        <v>30</v>
      </c>
    </row>
    <row r="531" spans="1:7">
      <c r="A531" s="8"/>
      <c r="B531" s="9"/>
      <c r="C531" s="38">
        <f>F531*E527</f>
        <v>55.000000000000007</v>
      </c>
      <c r="D531" s="9">
        <v>4</v>
      </c>
      <c r="E531" s="11">
        <v>8</v>
      </c>
      <c r="F531" s="13">
        <v>0.55000000000000004</v>
      </c>
      <c r="G531" s="9">
        <f t="shared" si="27"/>
        <v>32</v>
      </c>
    </row>
    <row r="532" spans="1:7">
      <c r="A532" s="8">
        <v>2</v>
      </c>
      <c r="B532" s="9" t="s">
        <v>7</v>
      </c>
      <c r="C532" s="38">
        <f>F532*F527</f>
        <v>50</v>
      </c>
      <c r="D532" s="9">
        <v>3</v>
      </c>
      <c r="E532" s="11">
        <v>10</v>
      </c>
      <c r="F532" s="13">
        <v>0.5</v>
      </c>
      <c r="G532" s="9">
        <f t="shared" si="27"/>
        <v>30</v>
      </c>
    </row>
    <row r="533" spans="1:7">
      <c r="A533" s="8"/>
      <c r="B533" s="9"/>
      <c r="C533" s="38">
        <f>F533*F527</f>
        <v>52.5</v>
      </c>
      <c r="D533" s="9">
        <v>3</v>
      </c>
      <c r="E533" s="11">
        <v>10</v>
      </c>
      <c r="F533" s="13">
        <v>0.52500000000000002</v>
      </c>
      <c r="G533" s="9">
        <f t="shared" si="27"/>
        <v>30</v>
      </c>
    </row>
    <row r="534" spans="1:7">
      <c r="A534" s="8">
        <v>3</v>
      </c>
      <c r="B534" s="9" t="s">
        <v>12</v>
      </c>
      <c r="C534" s="38">
        <f>F534*E527</f>
        <v>50</v>
      </c>
      <c r="D534" s="9">
        <v>3</v>
      </c>
      <c r="E534" s="11">
        <v>10</v>
      </c>
      <c r="F534" s="13">
        <v>0.5</v>
      </c>
      <c r="G534" s="9">
        <f t="shared" si="27"/>
        <v>30</v>
      </c>
    </row>
    <row r="535" spans="1:7">
      <c r="A535" s="8"/>
      <c r="B535" s="9"/>
      <c r="C535" s="38">
        <f>F535*E527</f>
        <v>52.5</v>
      </c>
      <c r="D535" s="9">
        <v>4</v>
      </c>
      <c r="E535" s="11">
        <v>8</v>
      </c>
      <c r="F535" s="13">
        <v>0.52500000000000002</v>
      </c>
      <c r="G535" s="9">
        <f t="shared" si="27"/>
        <v>32</v>
      </c>
    </row>
    <row r="536" spans="1:7">
      <c r="A536" s="8">
        <v>4</v>
      </c>
      <c r="B536" s="9" t="s">
        <v>13</v>
      </c>
      <c r="C536" s="10"/>
      <c r="D536" s="9">
        <v>3</v>
      </c>
      <c r="E536" s="11">
        <v>12</v>
      </c>
      <c r="F536" s="13"/>
      <c r="G536" s="9"/>
    </row>
    <row r="537" spans="1:7">
      <c r="A537" s="8">
        <v>5</v>
      </c>
      <c r="B537" s="9" t="s">
        <v>17</v>
      </c>
      <c r="C537" s="10"/>
      <c r="D537" s="9">
        <v>3</v>
      </c>
      <c r="E537" s="11">
        <v>12</v>
      </c>
      <c r="F537" s="13"/>
      <c r="G537" s="9"/>
    </row>
    <row r="538" spans="1:7" ht="15.75" thickBot="1">
      <c r="A538" s="15"/>
      <c r="B538" s="14"/>
      <c r="C538" s="14"/>
      <c r="D538" s="14"/>
      <c r="E538" s="16"/>
      <c r="F538" s="17"/>
      <c r="G538" s="18">
        <f>SUM(G530:G537)</f>
        <v>184</v>
      </c>
    </row>
    <row r="539" spans="1:7" ht="15.75" thickBot="1">
      <c r="A539" s="151" t="s">
        <v>8</v>
      </c>
      <c r="B539" s="152"/>
      <c r="C539" s="152"/>
      <c r="D539" s="152"/>
      <c r="E539" s="153"/>
      <c r="F539" s="6"/>
      <c r="G539" s="40"/>
    </row>
    <row r="540" spans="1:7">
      <c r="A540" s="56">
        <v>1</v>
      </c>
      <c r="B540" s="25" t="s">
        <v>9</v>
      </c>
      <c r="C540" s="57">
        <f>F540*G527</f>
        <v>52.5</v>
      </c>
      <c r="D540" s="25">
        <v>3</v>
      </c>
      <c r="E540" s="25">
        <v>10</v>
      </c>
      <c r="F540" s="13">
        <v>0.52500000000000002</v>
      </c>
      <c r="G540" s="11">
        <f t="shared" ref="G540:G544" si="28">E540*D540</f>
        <v>30</v>
      </c>
    </row>
    <row r="541" spans="1:7">
      <c r="A541" s="8"/>
      <c r="B541" s="9"/>
      <c r="C541" s="38">
        <f>F541*G527</f>
        <v>56.999999999999993</v>
      </c>
      <c r="D541" s="9">
        <v>4</v>
      </c>
      <c r="E541" s="9">
        <v>8</v>
      </c>
      <c r="F541" s="13">
        <v>0.56999999999999995</v>
      </c>
      <c r="G541" s="11">
        <f t="shared" si="28"/>
        <v>32</v>
      </c>
    </row>
    <row r="542" spans="1:7">
      <c r="A542" s="8">
        <v>2</v>
      </c>
      <c r="B542" s="9" t="s">
        <v>22</v>
      </c>
      <c r="C542" s="38">
        <f>F542*G527</f>
        <v>50</v>
      </c>
      <c r="D542" s="9">
        <v>3</v>
      </c>
      <c r="E542" s="9">
        <v>10</v>
      </c>
      <c r="F542" s="13">
        <v>0.5</v>
      </c>
      <c r="G542" s="11">
        <f t="shared" si="28"/>
        <v>30</v>
      </c>
    </row>
    <row r="543" spans="1:7">
      <c r="A543" s="8"/>
      <c r="B543" s="9"/>
      <c r="C543" s="38">
        <f>F543*G527</f>
        <v>55.000000000000007</v>
      </c>
      <c r="D543" s="9">
        <v>4</v>
      </c>
      <c r="E543" s="9">
        <v>8</v>
      </c>
      <c r="F543" s="13">
        <v>0.55000000000000004</v>
      </c>
      <c r="G543" s="11">
        <f t="shared" si="28"/>
        <v>32</v>
      </c>
    </row>
    <row r="544" spans="1:7">
      <c r="A544" s="8">
        <v>3</v>
      </c>
      <c r="B544" s="9" t="s">
        <v>9</v>
      </c>
      <c r="C544" s="38">
        <f>F544*G527</f>
        <v>52.5</v>
      </c>
      <c r="D544" s="9">
        <v>3</v>
      </c>
      <c r="E544" s="9">
        <v>10</v>
      </c>
      <c r="F544" s="13">
        <v>0.52500000000000002</v>
      </c>
      <c r="G544" s="11">
        <f t="shared" si="28"/>
        <v>30</v>
      </c>
    </row>
    <row r="545" spans="1:7">
      <c r="A545" s="19">
        <v>4</v>
      </c>
      <c r="B545" s="20" t="s">
        <v>21</v>
      </c>
      <c r="C545" s="10"/>
      <c r="D545" s="20">
        <v>3</v>
      </c>
      <c r="E545" s="20">
        <v>12</v>
      </c>
      <c r="F545" s="19"/>
      <c r="G545" s="11"/>
    </row>
    <row r="546" spans="1:7" ht="15.75" thickBot="1">
      <c r="A546" s="21">
        <v>5</v>
      </c>
      <c r="B546" s="32" t="s">
        <v>23</v>
      </c>
      <c r="C546" s="23"/>
      <c r="D546" s="22">
        <v>3</v>
      </c>
      <c r="E546" s="22">
        <v>12</v>
      </c>
      <c r="F546" s="21"/>
      <c r="G546" s="49">
        <f>SUM(G540:G545)</f>
        <v>154</v>
      </c>
    </row>
    <row r="547" spans="1:7" ht="15.75" thickBot="1">
      <c r="A547" s="151" t="s">
        <v>10</v>
      </c>
      <c r="B547" s="152"/>
      <c r="C547" s="152"/>
      <c r="D547" s="152"/>
      <c r="E547" s="153"/>
      <c r="F547" s="6"/>
      <c r="G547" s="40"/>
    </row>
    <row r="548" spans="1:7">
      <c r="A548" s="56">
        <v>1</v>
      </c>
      <c r="B548" s="25" t="s">
        <v>11</v>
      </c>
      <c r="C548" s="57">
        <f>F548*G527</f>
        <v>50</v>
      </c>
      <c r="D548" s="25">
        <v>3</v>
      </c>
      <c r="E548" s="45">
        <v>10</v>
      </c>
      <c r="F548" s="13">
        <v>0.5</v>
      </c>
      <c r="G548" s="11">
        <f t="shared" ref="G548:G552" si="29">E548*D548</f>
        <v>30</v>
      </c>
    </row>
    <row r="549" spans="1:7">
      <c r="A549" s="8"/>
      <c r="B549" s="9"/>
      <c r="C549" s="38">
        <f>F549*G527</f>
        <v>55.000000000000007</v>
      </c>
      <c r="D549" s="9">
        <v>4</v>
      </c>
      <c r="E549" s="11">
        <v>8</v>
      </c>
      <c r="F549" s="13">
        <v>0.55000000000000004</v>
      </c>
      <c r="G549" s="11">
        <f t="shared" si="29"/>
        <v>32</v>
      </c>
    </row>
    <row r="550" spans="1:7">
      <c r="A550" s="8">
        <v>2</v>
      </c>
      <c r="B550" s="9" t="s">
        <v>12</v>
      </c>
      <c r="C550" s="10">
        <f>F550*E527</f>
        <v>50</v>
      </c>
      <c r="D550" s="9">
        <v>3</v>
      </c>
      <c r="E550" s="11">
        <v>10</v>
      </c>
      <c r="F550" s="13">
        <v>0.5</v>
      </c>
      <c r="G550" s="11">
        <f t="shared" si="29"/>
        <v>30</v>
      </c>
    </row>
    <row r="551" spans="1:7">
      <c r="A551" s="8"/>
      <c r="B551" s="9"/>
      <c r="C551" s="10">
        <f>F551*E527</f>
        <v>55.000000000000007</v>
      </c>
      <c r="D551" s="9">
        <v>4</v>
      </c>
      <c r="E551" s="11">
        <v>8</v>
      </c>
      <c r="F551" s="13">
        <v>0.55000000000000004</v>
      </c>
      <c r="G551" s="11">
        <f t="shared" si="29"/>
        <v>32</v>
      </c>
    </row>
    <row r="552" spans="1:7">
      <c r="A552" s="8">
        <v>3</v>
      </c>
      <c r="B552" s="9" t="s">
        <v>7</v>
      </c>
      <c r="C552" s="38">
        <f>F552*F527</f>
        <v>50</v>
      </c>
      <c r="D552" s="9">
        <v>4</v>
      </c>
      <c r="E552" s="11">
        <v>10</v>
      </c>
      <c r="F552" s="13">
        <v>0.5</v>
      </c>
      <c r="G552" s="11">
        <f t="shared" si="29"/>
        <v>40</v>
      </c>
    </row>
    <row r="553" spans="1:7">
      <c r="A553" s="19">
        <v>4</v>
      </c>
      <c r="B553" s="20" t="s">
        <v>13</v>
      </c>
      <c r="C553" s="9"/>
      <c r="D553" s="20">
        <v>3</v>
      </c>
      <c r="E553" s="26">
        <v>12</v>
      </c>
      <c r="F553" s="19"/>
      <c r="G553" s="11"/>
    </row>
    <row r="554" spans="1:7" ht="15.75" thickBot="1">
      <c r="A554" s="21">
        <v>5</v>
      </c>
      <c r="B554" s="22" t="s">
        <v>18</v>
      </c>
      <c r="C554" s="32"/>
      <c r="D554" s="22">
        <v>3</v>
      </c>
      <c r="E554" s="43">
        <v>12</v>
      </c>
      <c r="F554" s="21"/>
      <c r="G554" s="49">
        <f>SUM(G548:G553)</f>
        <v>164</v>
      </c>
    </row>
    <row r="555" spans="1:7">
      <c r="A555" s="52"/>
      <c r="B555" s="53"/>
      <c r="C555" s="139" t="s">
        <v>193</v>
      </c>
      <c r="D555" s="140"/>
      <c r="E555" s="141"/>
      <c r="F555" s="54">
        <f>(G530*F530+G531*F531+G534*F534+F535*G535+F550*G550+G551*F551)/G555</f>
        <v>0.52553763440860213</v>
      </c>
      <c r="G555" s="58">
        <f>G551+G550+G530+G531+G534+G535</f>
        <v>186</v>
      </c>
    </row>
    <row r="556" spans="1:7">
      <c r="A556" s="19"/>
      <c r="B556" s="20"/>
      <c r="C556" s="142" t="s">
        <v>15</v>
      </c>
      <c r="D556" s="143"/>
      <c r="E556" s="144"/>
      <c r="F556" s="30">
        <f>(G532*F532+G533*F533+G542*F542+G543*F543+G552*F552+G548*F548+G549*F549)/G556</f>
        <v>0.51763392857142854</v>
      </c>
      <c r="G556" s="31">
        <f>G552+G549+G548+G543+G542+G533+G532</f>
        <v>224</v>
      </c>
    </row>
    <row r="557" spans="1:7">
      <c r="A557" s="8"/>
      <c r="B557" s="9"/>
      <c r="C557" s="145" t="s">
        <v>194</v>
      </c>
      <c r="D557" s="146"/>
      <c r="E557" s="147"/>
      <c r="F557" s="30">
        <f>(G540*F540+F541*G541+G544*F544)/G557</f>
        <v>0.54065217391304343</v>
      </c>
      <c r="G557" s="31">
        <f>G541+G540+G544</f>
        <v>92</v>
      </c>
    </row>
    <row r="558" spans="1:7" ht="15.75" thickBot="1">
      <c r="A558" s="17"/>
      <c r="B558" s="32"/>
      <c r="C558" s="148" t="s">
        <v>20</v>
      </c>
      <c r="D558" s="149"/>
      <c r="E558" s="150"/>
      <c r="F558" s="34">
        <f>(G544*F544+G552*F552+F551*G551+G550*F550+F549*G549+G548*F548+F543*G543+G542*F542+F541*G541+G540*F540+F535*G535+G534*F534+G533*F533+G532*F532+G531*F531+G530*F530)/G558</f>
        <v>0.52478087649402394</v>
      </c>
      <c r="G558" s="35">
        <f>G557+G556+G555</f>
        <v>502</v>
      </c>
    </row>
    <row r="559" spans="1:7" ht="15.75" thickBot="1"/>
    <row r="560" spans="1:7" ht="15.75" thickBot="1">
      <c r="A560" s="124" t="s">
        <v>92</v>
      </c>
      <c r="B560" s="125"/>
      <c r="C560" s="126"/>
    </row>
    <row r="561" spans="1:11" ht="15.75" customHeight="1" thickBot="1">
      <c r="A561" s="1"/>
      <c r="B561" s="2" t="s">
        <v>91</v>
      </c>
      <c r="C561" s="3" t="s">
        <v>3</v>
      </c>
      <c r="E561" s="185" t="s">
        <v>196</v>
      </c>
      <c r="F561" s="186"/>
      <c r="G561" s="186"/>
      <c r="H561" s="186"/>
      <c r="I561" s="186"/>
      <c r="J561" s="186"/>
      <c r="K561" s="187"/>
    </row>
    <row r="562" spans="1:11" ht="15.75" customHeight="1" thickBot="1">
      <c r="A562" s="118" t="s">
        <v>6</v>
      </c>
      <c r="B562" s="119"/>
      <c r="C562" s="120"/>
      <c r="E562" s="188"/>
      <c r="F562" s="189"/>
      <c r="G562" s="189"/>
      <c r="H562" s="189"/>
      <c r="I562" s="189"/>
      <c r="J562" s="189"/>
      <c r="K562" s="190"/>
    </row>
    <row r="563" spans="1:11" ht="15.75" thickBot="1">
      <c r="A563" s="121" t="s">
        <v>88</v>
      </c>
      <c r="B563" s="122"/>
      <c r="C563" s="123"/>
      <c r="E563" s="86" t="s">
        <v>199</v>
      </c>
      <c r="F563" s="87"/>
      <c r="G563" s="87"/>
      <c r="H563" s="87"/>
      <c r="I563" s="87"/>
      <c r="J563" s="87"/>
      <c r="K563" s="88"/>
    </row>
    <row r="564" spans="1:11" ht="15.75" thickBot="1">
      <c r="A564" s="133" t="s">
        <v>81</v>
      </c>
      <c r="B564" s="134"/>
      <c r="C564" s="135"/>
      <c r="E564" s="82" t="s">
        <v>163</v>
      </c>
      <c r="F564" s="62"/>
      <c r="G564" s="62"/>
      <c r="H564" s="62"/>
      <c r="I564" s="62"/>
      <c r="J564" s="62"/>
      <c r="K564" s="89"/>
    </row>
    <row r="565" spans="1:11">
      <c r="A565" s="39">
        <v>1</v>
      </c>
      <c r="B565" s="7" t="s">
        <v>51</v>
      </c>
      <c r="C565" s="40">
        <v>8</v>
      </c>
      <c r="E565" s="82" t="s">
        <v>155</v>
      </c>
      <c r="F565" s="62"/>
      <c r="G565" s="62"/>
      <c r="H565" s="62"/>
      <c r="I565" s="62"/>
      <c r="J565" s="62"/>
      <c r="K565" s="89"/>
    </row>
    <row r="566" spans="1:11">
      <c r="A566" s="8">
        <v>2</v>
      </c>
      <c r="B566" s="9" t="s">
        <v>7</v>
      </c>
      <c r="C566" s="11">
        <v>12</v>
      </c>
      <c r="E566" s="82" t="s">
        <v>198</v>
      </c>
      <c r="F566" s="62"/>
      <c r="G566" s="62"/>
      <c r="H566" s="62"/>
      <c r="I566" s="62"/>
      <c r="J566" s="62"/>
      <c r="K566" s="89"/>
    </row>
    <row r="567" spans="1:11">
      <c r="A567" s="8">
        <v>3</v>
      </c>
      <c r="B567" s="9" t="s">
        <v>77</v>
      </c>
      <c r="C567" s="11">
        <v>8</v>
      </c>
      <c r="E567" s="82" t="s">
        <v>191</v>
      </c>
      <c r="F567" s="62"/>
      <c r="G567" s="62"/>
      <c r="H567" s="62"/>
      <c r="I567" s="62"/>
      <c r="J567" s="62"/>
      <c r="K567" s="89"/>
    </row>
    <row r="568" spans="1:11" ht="15.75" thickBot="1">
      <c r="A568" s="8">
        <v>4</v>
      </c>
      <c r="B568" s="9" t="s">
        <v>167</v>
      </c>
      <c r="C568" s="11">
        <v>10</v>
      </c>
      <c r="E568" s="90" t="s">
        <v>192</v>
      </c>
      <c r="F568" s="91"/>
      <c r="G568" s="91"/>
      <c r="H568" s="91"/>
      <c r="I568" s="91"/>
      <c r="J568" s="91"/>
      <c r="K568" s="92"/>
    </row>
    <row r="569" spans="1:11">
      <c r="A569" s="8">
        <v>5</v>
      </c>
      <c r="B569" s="9" t="s">
        <v>172</v>
      </c>
      <c r="C569" s="11">
        <v>8</v>
      </c>
    </row>
    <row r="570" spans="1:11" ht="15.75" thickBot="1">
      <c r="A570" s="17">
        <v>6</v>
      </c>
      <c r="B570" s="32" t="s">
        <v>82</v>
      </c>
      <c r="C570" s="41">
        <v>12</v>
      </c>
    </row>
    <row r="571" spans="1:11" ht="15.75" thickBot="1">
      <c r="A571" s="136" t="s">
        <v>90</v>
      </c>
      <c r="B571" s="137"/>
      <c r="C571" s="138"/>
    </row>
    <row r="572" spans="1:11" ht="15.75" thickBot="1">
      <c r="A572" s="130" t="s">
        <v>8</v>
      </c>
      <c r="B572" s="131"/>
      <c r="C572" s="132"/>
    </row>
    <row r="573" spans="1:11" ht="15.75" thickBot="1">
      <c r="A573" s="115" t="s">
        <v>88</v>
      </c>
      <c r="B573" s="116"/>
      <c r="C573" s="117"/>
    </row>
    <row r="574" spans="1:11" ht="15.75" thickBot="1">
      <c r="A574" s="115" t="s">
        <v>75</v>
      </c>
      <c r="B574" s="116"/>
      <c r="C574" s="117"/>
    </row>
    <row r="575" spans="1:11">
      <c r="A575" s="39">
        <v>1</v>
      </c>
      <c r="B575" s="25" t="s">
        <v>166</v>
      </c>
      <c r="C575" s="40">
        <v>12</v>
      </c>
    </row>
    <row r="576" spans="1:11">
      <c r="A576" s="8">
        <v>2</v>
      </c>
      <c r="B576" s="9" t="s">
        <v>82</v>
      </c>
      <c r="C576" s="11">
        <v>8</v>
      </c>
    </row>
    <row r="577" spans="1:3">
      <c r="A577" s="8">
        <v>3</v>
      </c>
      <c r="B577" s="9" t="s">
        <v>170</v>
      </c>
      <c r="C577" s="11">
        <v>10</v>
      </c>
    </row>
    <row r="578" spans="1:3">
      <c r="A578" s="8">
        <v>4</v>
      </c>
      <c r="B578" s="9" t="s">
        <v>172</v>
      </c>
      <c r="C578" s="11">
        <v>8</v>
      </c>
    </row>
    <row r="579" spans="1:3">
      <c r="A579" s="8">
        <v>5</v>
      </c>
      <c r="B579" s="9" t="s">
        <v>85</v>
      </c>
      <c r="C579" s="11">
        <v>10</v>
      </c>
    </row>
    <row r="580" spans="1:3" ht="15.75" thickBot="1">
      <c r="A580" s="17">
        <v>6</v>
      </c>
      <c r="B580" s="32" t="s">
        <v>69</v>
      </c>
      <c r="C580" s="41">
        <v>12</v>
      </c>
    </row>
    <row r="581" spans="1:3" ht="15.75" thickBot="1">
      <c r="A581" s="127" t="s">
        <v>90</v>
      </c>
      <c r="B581" s="128"/>
      <c r="C581" s="129"/>
    </row>
    <row r="582" spans="1:3" ht="15.75" thickBot="1">
      <c r="A582" s="130" t="s">
        <v>10</v>
      </c>
      <c r="B582" s="131"/>
      <c r="C582" s="132"/>
    </row>
    <row r="583" spans="1:3" ht="15.75" thickBot="1">
      <c r="A583" s="115" t="s">
        <v>88</v>
      </c>
      <c r="B583" s="116"/>
      <c r="C583" s="117"/>
    </row>
    <row r="584" spans="1:3" ht="15.75" thickBot="1">
      <c r="A584" s="115" t="s">
        <v>75</v>
      </c>
      <c r="B584" s="116"/>
      <c r="C584" s="117"/>
    </row>
    <row r="585" spans="1:3">
      <c r="A585" s="39">
        <v>1</v>
      </c>
      <c r="B585" s="7" t="s">
        <v>77</v>
      </c>
      <c r="C585" s="40">
        <v>10</v>
      </c>
    </row>
    <row r="586" spans="1:3">
      <c r="A586" s="8">
        <v>2</v>
      </c>
      <c r="B586" s="25" t="s">
        <v>86</v>
      </c>
      <c r="C586" s="11">
        <v>12</v>
      </c>
    </row>
    <row r="587" spans="1:3">
      <c r="A587" s="8">
        <v>3</v>
      </c>
      <c r="B587" s="9" t="s">
        <v>76</v>
      </c>
      <c r="C587" s="11">
        <v>8</v>
      </c>
    </row>
    <row r="588" spans="1:3">
      <c r="A588" s="8">
        <v>4</v>
      </c>
      <c r="B588" s="9" t="s">
        <v>87</v>
      </c>
      <c r="C588" s="11">
        <v>10</v>
      </c>
    </row>
    <row r="589" spans="1:3">
      <c r="A589" s="8">
        <v>5</v>
      </c>
      <c r="B589" s="9" t="s">
        <v>9</v>
      </c>
      <c r="C589" s="11">
        <v>12</v>
      </c>
    </row>
    <row r="590" spans="1:3" ht="15.75" thickBot="1">
      <c r="A590" s="17">
        <v>6</v>
      </c>
      <c r="B590" s="32" t="s">
        <v>89</v>
      </c>
      <c r="C590" s="41">
        <v>10</v>
      </c>
    </row>
    <row r="591" spans="1:3" ht="15.75" thickBot="1">
      <c r="A591" s="127" t="s">
        <v>90</v>
      </c>
      <c r="B591" s="128"/>
      <c r="C591" s="129"/>
    </row>
    <row r="592" spans="1:3" ht="15.75" thickBot="1">
      <c r="A592" s="124" t="s">
        <v>93</v>
      </c>
      <c r="B592" s="125"/>
      <c r="C592" s="126"/>
    </row>
    <row r="593" spans="1:3" ht="15.75" thickBot="1">
      <c r="A593" s="1"/>
      <c r="B593" s="2" t="s">
        <v>91</v>
      </c>
      <c r="C593" s="3" t="s">
        <v>3</v>
      </c>
    </row>
    <row r="594" spans="1:3" ht="15.75" thickBot="1">
      <c r="A594" s="118" t="s">
        <v>6</v>
      </c>
      <c r="B594" s="119"/>
      <c r="C594" s="120"/>
    </row>
    <row r="595" spans="1:3" ht="15.75" thickBot="1">
      <c r="A595" s="121" t="s">
        <v>88</v>
      </c>
      <c r="B595" s="122"/>
      <c r="C595" s="123"/>
    </row>
    <row r="596" spans="1:3" ht="15.75" thickBot="1">
      <c r="A596" s="115" t="s">
        <v>75</v>
      </c>
      <c r="B596" s="116"/>
      <c r="C596" s="117"/>
    </row>
    <row r="597" spans="1:3">
      <c r="A597" s="39">
        <v>1</v>
      </c>
      <c r="B597" s="25" t="s">
        <v>167</v>
      </c>
      <c r="C597" s="40">
        <v>12</v>
      </c>
    </row>
    <row r="598" spans="1:3">
      <c r="A598" s="8">
        <v>2</v>
      </c>
      <c r="B598" s="9" t="s">
        <v>172</v>
      </c>
      <c r="C598" s="11">
        <v>8</v>
      </c>
    </row>
    <row r="599" spans="1:3">
      <c r="A599" s="8">
        <v>3</v>
      </c>
      <c r="B599" s="9" t="s">
        <v>82</v>
      </c>
      <c r="C599" s="11">
        <v>10</v>
      </c>
    </row>
    <row r="600" spans="1:3">
      <c r="A600" s="8">
        <v>4</v>
      </c>
      <c r="B600" s="9" t="s">
        <v>69</v>
      </c>
      <c r="C600" s="11">
        <v>8</v>
      </c>
    </row>
    <row r="601" spans="1:3">
      <c r="A601" s="8">
        <v>5</v>
      </c>
      <c r="B601" s="9" t="s">
        <v>94</v>
      </c>
      <c r="C601" s="11">
        <v>10</v>
      </c>
    </row>
    <row r="602" spans="1:3" ht="15.75" thickBot="1">
      <c r="A602" s="17">
        <v>6</v>
      </c>
      <c r="B602" s="22" t="s">
        <v>169</v>
      </c>
      <c r="C602" s="41">
        <v>12</v>
      </c>
    </row>
    <row r="603" spans="1:3" ht="15.75" thickBot="1">
      <c r="A603" s="127" t="s">
        <v>90</v>
      </c>
      <c r="B603" s="128"/>
      <c r="C603" s="129"/>
    </row>
    <row r="604" spans="1:3" ht="15.75" thickBot="1">
      <c r="A604" s="130" t="s">
        <v>8</v>
      </c>
      <c r="B604" s="131"/>
      <c r="C604" s="132"/>
    </row>
    <row r="605" spans="1:3" ht="15.75" thickBot="1">
      <c r="A605" s="115" t="s">
        <v>88</v>
      </c>
      <c r="B605" s="116"/>
      <c r="C605" s="117"/>
    </row>
    <row r="606" spans="1:3" ht="15.75" thickBot="1">
      <c r="A606" s="115" t="s">
        <v>95</v>
      </c>
      <c r="B606" s="116"/>
      <c r="C606" s="117"/>
    </row>
    <row r="607" spans="1:3">
      <c r="A607" s="39">
        <v>1</v>
      </c>
      <c r="B607" s="25" t="s">
        <v>172</v>
      </c>
      <c r="C607" s="40">
        <v>8</v>
      </c>
    </row>
    <row r="608" spans="1:3">
      <c r="A608" s="8">
        <v>2</v>
      </c>
      <c r="B608" s="9" t="s">
        <v>7</v>
      </c>
      <c r="C608" s="11">
        <v>12</v>
      </c>
    </row>
    <row r="609" spans="1:3">
      <c r="A609" s="8">
        <v>3</v>
      </c>
      <c r="B609" s="9" t="s">
        <v>77</v>
      </c>
      <c r="C609" s="11">
        <v>8</v>
      </c>
    </row>
    <row r="610" spans="1:3">
      <c r="A610" s="8">
        <v>4</v>
      </c>
      <c r="B610" s="9" t="s">
        <v>170</v>
      </c>
      <c r="C610" s="11">
        <v>10</v>
      </c>
    </row>
    <row r="611" spans="1:3">
      <c r="A611" s="8">
        <v>5</v>
      </c>
      <c r="B611" s="9" t="s">
        <v>85</v>
      </c>
      <c r="C611" s="11">
        <v>8</v>
      </c>
    </row>
    <row r="612" spans="1:3" ht="15.75" thickBot="1">
      <c r="A612" s="17">
        <v>6</v>
      </c>
      <c r="B612" s="32" t="s">
        <v>94</v>
      </c>
      <c r="C612" s="41">
        <v>12</v>
      </c>
    </row>
    <row r="613" spans="1:3" ht="15.75" thickBot="1">
      <c r="A613" s="127" t="s">
        <v>90</v>
      </c>
      <c r="B613" s="128"/>
      <c r="C613" s="129"/>
    </row>
    <row r="614" spans="1:3" ht="15.75" thickBot="1">
      <c r="A614" s="130" t="s">
        <v>10</v>
      </c>
      <c r="B614" s="131"/>
      <c r="C614" s="132"/>
    </row>
    <row r="615" spans="1:3" ht="15.75" thickBot="1">
      <c r="A615" s="115" t="s">
        <v>88</v>
      </c>
      <c r="B615" s="116"/>
      <c r="C615" s="117"/>
    </row>
    <row r="616" spans="1:3" ht="15.75" thickBot="1">
      <c r="A616" s="115" t="s">
        <v>75</v>
      </c>
      <c r="B616" s="116"/>
      <c r="C616" s="117"/>
    </row>
    <row r="617" spans="1:3">
      <c r="A617" s="39">
        <v>1</v>
      </c>
      <c r="B617" s="25" t="s">
        <v>166</v>
      </c>
      <c r="C617" s="40">
        <v>10</v>
      </c>
    </row>
    <row r="618" spans="1:3">
      <c r="A618" s="8">
        <v>2</v>
      </c>
      <c r="B618" s="9" t="s">
        <v>82</v>
      </c>
      <c r="C618" s="11">
        <v>12</v>
      </c>
    </row>
    <row r="619" spans="1:3">
      <c r="A619" s="8">
        <v>3</v>
      </c>
      <c r="B619" s="9" t="s">
        <v>170</v>
      </c>
      <c r="C619" s="11">
        <v>8</v>
      </c>
    </row>
    <row r="620" spans="1:3">
      <c r="A620" s="8">
        <v>4</v>
      </c>
      <c r="B620" s="9" t="s">
        <v>172</v>
      </c>
      <c r="C620" s="11">
        <v>10</v>
      </c>
    </row>
    <row r="621" spans="1:3">
      <c r="A621" s="8">
        <v>5</v>
      </c>
      <c r="B621" s="9" t="s">
        <v>85</v>
      </c>
      <c r="C621" s="11">
        <v>12</v>
      </c>
    </row>
    <row r="622" spans="1:3" ht="15.75" thickBot="1">
      <c r="A622" s="17">
        <v>6</v>
      </c>
      <c r="B622" s="32" t="s">
        <v>69</v>
      </c>
      <c r="C622" s="41">
        <v>10</v>
      </c>
    </row>
    <row r="623" spans="1:3" ht="15.75" thickBot="1">
      <c r="A623" s="127" t="s">
        <v>90</v>
      </c>
      <c r="B623" s="128"/>
      <c r="C623" s="129"/>
    </row>
    <row r="624" spans="1:3" ht="15.75" thickBot="1">
      <c r="A624" s="118" t="s">
        <v>47</v>
      </c>
      <c r="B624" s="119"/>
      <c r="C624" s="120"/>
    </row>
    <row r="625" spans="1:3" ht="15.75" thickBot="1">
      <c r="A625" s="121" t="s">
        <v>88</v>
      </c>
      <c r="B625" s="122"/>
      <c r="C625" s="123"/>
    </row>
    <row r="626" spans="1:3" ht="15.75" thickBot="1">
      <c r="A626" s="115" t="s">
        <v>75</v>
      </c>
      <c r="B626" s="116"/>
      <c r="C626" s="117"/>
    </row>
    <row r="627" spans="1:3">
      <c r="A627" s="39">
        <v>1</v>
      </c>
      <c r="B627" s="25" t="s">
        <v>77</v>
      </c>
      <c r="C627" s="40">
        <v>12</v>
      </c>
    </row>
    <row r="628" spans="1:3">
      <c r="A628" s="8">
        <v>2</v>
      </c>
      <c r="B628" s="9" t="s">
        <v>171</v>
      </c>
      <c r="C628" s="11">
        <v>8</v>
      </c>
    </row>
    <row r="629" spans="1:3">
      <c r="A629" s="8">
        <v>3</v>
      </c>
      <c r="B629" s="9" t="s">
        <v>173</v>
      </c>
      <c r="C629" s="11">
        <v>10</v>
      </c>
    </row>
    <row r="630" spans="1:3">
      <c r="A630" s="8">
        <v>4</v>
      </c>
      <c r="B630" s="9" t="s">
        <v>51</v>
      </c>
      <c r="C630" s="11">
        <v>8</v>
      </c>
    </row>
    <row r="631" spans="1:3">
      <c r="A631" s="8">
        <v>5</v>
      </c>
      <c r="B631" s="9" t="s">
        <v>168</v>
      </c>
      <c r="C631" s="11">
        <v>10</v>
      </c>
    </row>
    <row r="632" spans="1:3" ht="15.75" thickBot="1">
      <c r="A632" s="17">
        <v>6</v>
      </c>
      <c r="B632" s="22" t="s">
        <v>169</v>
      </c>
      <c r="C632" s="41">
        <v>12</v>
      </c>
    </row>
    <row r="633" spans="1:3" ht="15.75" thickBot="1">
      <c r="A633" s="127" t="s">
        <v>90</v>
      </c>
      <c r="B633" s="128"/>
      <c r="C633" s="129"/>
    </row>
    <row r="634" spans="1:3" ht="15.75" thickBot="1">
      <c r="A634" s="124" t="s">
        <v>164</v>
      </c>
      <c r="B634" s="125"/>
      <c r="C634" s="126"/>
    </row>
    <row r="635" spans="1:3" ht="15.75" thickBot="1">
      <c r="A635" s="1"/>
      <c r="B635" s="2" t="s">
        <v>91</v>
      </c>
      <c r="C635" s="3" t="s">
        <v>3</v>
      </c>
    </row>
    <row r="636" spans="1:3" ht="15.75" thickBot="1">
      <c r="A636" s="118" t="s">
        <v>6</v>
      </c>
      <c r="B636" s="119"/>
      <c r="C636" s="120"/>
    </row>
    <row r="637" spans="1:3" ht="15.75" thickBot="1">
      <c r="A637" s="121" t="s">
        <v>88</v>
      </c>
      <c r="B637" s="122"/>
      <c r="C637" s="123"/>
    </row>
    <row r="638" spans="1:3" ht="15.75" thickBot="1">
      <c r="A638" s="115" t="s">
        <v>75</v>
      </c>
      <c r="B638" s="116"/>
      <c r="C638" s="117"/>
    </row>
    <row r="639" spans="1:3">
      <c r="A639" s="39">
        <v>1</v>
      </c>
      <c r="B639" s="25" t="s">
        <v>51</v>
      </c>
      <c r="C639" s="40">
        <v>12</v>
      </c>
    </row>
    <row r="640" spans="1:3">
      <c r="A640" s="8">
        <v>2</v>
      </c>
      <c r="B640" s="9" t="s">
        <v>7</v>
      </c>
      <c r="C640" s="11">
        <v>8</v>
      </c>
    </row>
    <row r="641" spans="1:3">
      <c r="A641" s="8">
        <v>3</v>
      </c>
      <c r="B641" s="9" t="s">
        <v>77</v>
      </c>
      <c r="C641" s="11">
        <v>10</v>
      </c>
    </row>
    <row r="642" spans="1:3">
      <c r="A642" s="8">
        <v>4</v>
      </c>
      <c r="B642" s="9" t="s">
        <v>167</v>
      </c>
      <c r="C642" s="11">
        <v>8</v>
      </c>
    </row>
    <row r="643" spans="1:3">
      <c r="A643" s="8">
        <v>5</v>
      </c>
      <c r="B643" s="9" t="s">
        <v>172</v>
      </c>
      <c r="C643" s="11">
        <v>10</v>
      </c>
    </row>
    <row r="644" spans="1:3" ht="15.75" thickBot="1">
      <c r="A644" s="17">
        <v>6</v>
      </c>
      <c r="B644" s="32" t="s">
        <v>82</v>
      </c>
      <c r="C644" s="41">
        <v>12</v>
      </c>
    </row>
    <row r="645" spans="1:3" ht="15.75" thickBot="1">
      <c r="A645" s="127" t="s">
        <v>90</v>
      </c>
      <c r="B645" s="128"/>
      <c r="C645" s="129"/>
    </row>
    <row r="646" spans="1:3" ht="15.75" thickBot="1">
      <c r="A646" s="130" t="s">
        <v>8</v>
      </c>
      <c r="B646" s="131"/>
      <c r="C646" s="132"/>
    </row>
    <row r="647" spans="1:3" ht="15.75" thickBot="1">
      <c r="A647" s="115" t="s">
        <v>88</v>
      </c>
      <c r="B647" s="116"/>
      <c r="C647" s="117"/>
    </row>
    <row r="648" spans="1:3" ht="15.75" thickBot="1">
      <c r="A648" s="115" t="s">
        <v>95</v>
      </c>
      <c r="B648" s="116"/>
      <c r="C648" s="117"/>
    </row>
    <row r="649" spans="1:3">
      <c r="A649" s="39">
        <v>1</v>
      </c>
      <c r="B649" s="25" t="s">
        <v>166</v>
      </c>
      <c r="C649" s="40">
        <v>8</v>
      </c>
    </row>
    <row r="650" spans="1:3">
      <c r="A650" s="8">
        <v>2</v>
      </c>
      <c r="B650" s="9" t="s">
        <v>82</v>
      </c>
      <c r="C650" s="11">
        <v>12</v>
      </c>
    </row>
    <row r="651" spans="1:3">
      <c r="A651" s="8">
        <v>3</v>
      </c>
      <c r="B651" s="9" t="s">
        <v>170</v>
      </c>
      <c r="C651" s="11">
        <v>8</v>
      </c>
    </row>
    <row r="652" spans="1:3">
      <c r="A652" s="8">
        <v>4</v>
      </c>
      <c r="B652" s="9" t="s">
        <v>172</v>
      </c>
      <c r="C652" s="11">
        <v>10</v>
      </c>
    </row>
    <row r="653" spans="1:3">
      <c r="A653" s="8">
        <v>5</v>
      </c>
      <c r="B653" s="9" t="s">
        <v>85</v>
      </c>
      <c r="C653" s="11">
        <v>8</v>
      </c>
    </row>
    <row r="654" spans="1:3" ht="15.75" thickBot="1">
      <c r="A654" s="17">
        <v>6</v>
      </c>
      <c r="B654" s="32" t="s">
        <v>69</v>
      </c>
      <c r="C654" s="41">
        <v>12</v>
      </c>
    </row>
    <row r="655" spans="1:3" ht="15.75" thickBot="1">
      <c r="A655" s="127" t="s">
        <v>90</v>
      </c>
      <c r="B655" s="128"/>
      <c r="C655" s="129"/>
    </row>
    <row r="656" spans="1:3" ht="15.75" thickBot="1">
      <c r="A656" s="130" t="s">
        <v>10</v>
      </c>
      <c r="B656" s="131"/>
      <c r="C656" s="132"/>
    </row>
    <row r="657" spans="1:3" ht="15.75" thickBot="1">
      <c r="A657" s="115" t="s">
        <v>88</v>
      </c>
      <c r="B657" s="116"/>
      <c r="C657" s="117"/>
    </row>
    <row r="658" spans="1:3" ht="15.75" thickBot="1">
      <c r="A658" s="115" t="s">
        <v>75</v>
      </c>
      <c r="B658" s="116"/>
      <c r="C658" s="117"/>
    </row>
    <row r="659" spans="1:3">
      <c r="A659" s="39">
        <v>1</v>
      </c>
      <c r="B659" s="25" t="s">
        <v>77</v>
      </c>
      <c r="C659" s="40">
        <v>10</v>
      </c>
    </row>
    <row r="660" spans="1:3">
      <c r="A660" s="8">
        <v>2</v>
      </c>
      <c r="B660" s="9" t="s">
        <v>171</v>
      </c>
      <c r="C660" s="11">
        <v>12</v>
      </c>
    </row>
    <row r="661" spans="1:3">
      <c r="A661" s="8">
        <v>3</v>
      </c>
      <c r="B661" s="9" t="s">
        <v>173</v>
      </c>
      <c r="C661" s="11">
        <v>8</v>
      </c>
    </row>
    <row r="662" spans="1:3">
      <c r="A662" s="8">
        <v>4</v>
      </c>
      <c r="B662" s="9" t="s">
        <v>51</v>
      </c>
      <c r="C662" s="11">
        <v>10</v>
      </c>
    </row>
    <row r="663" spans="1:3">
      <c r="A663" s="8">
        <v>5</v>
      </c>
      <c r="B663" s="9" t="s">
        <v>168</v>
      </c>
      <c r="C663" s="11">
        <v>12</v>
      </c>
    </row>
    <row r="664" spans="1:3" ht="15.75" thickBot="1">
      <c r="A664" s="17">
        <v>6</v>
      </c>
      <c r="B664" s="22" t="s">
        <v>169</v>
      </c>
      <c r="C664" s="41">
        <v>10</v>
      </c>
    </row>
    <row r="665" spans="1:3" ht="15.75" thickBot="1">
      <c r="A665" s="127" t="s">
        <v>90</v>
      </c>
      <c r="B665" s="128"/>
      <c r="C665" s="129"/>
    </row>
    <row r="666" spans="1:3" ht="15.75" thickBot="1">
      <c r="A666" s="118" t="s">
        <v>47</v>
      </c>
      <c r="B666" s="119"/>
      <c r="C666" s="120"/>
    </row>
    <row r="667" spans="1:3" ht="15.75" thickBot="1">
      <c r="A667" s="121" t="s">
        <v>88</v>
      </c>
      <c r="B667" s="122"/>
      <c r="C667" s="123"/>
    </row>
    <row r="668" spans="1:3" ht="15.75" thickBot="1">
      <c r="A668" s="115" t="s">
        <v>95</v>
      </c>
      <c r="B668" s="116"/>
      <c r="C668" s="117"/>
    </row>
    <row r="669" spans="1:3">
      <c r="A669" s="39">
        <v>1</v>
      </c>
      <c r="B669" s="25" t="s">
        <v>167</v>
      </c>
      <c r="C669" s="40">
        <v>12</v>
      </c>
    </row>
    <row r="670" spans="1:3">
      <c r="A670" s="8">
        <v>2</v>
      </c>
      <c r="B670" s="9" t="s">
        <v>172</v>
      </c>
      <c r="C670" s="11">
        <v>8</v>
      </c>
    </row>
    <row r="671" spans="1:3">
      <c r="A671" s="8">
        <v>3</v>
      </c>
      <c r="B671" s="9" t="s">
        <v>82</v>
      </c>
      <c r="C671" s="11">
        <v>10</v>
      </c>
    </row>
    <row r="672" spans="1:3">
      <c r="A672" s="8">
        <v>4</v>
      </c>
      <c r="B672" s="9" t="s">
        <v>69</v>
      </c>
      <c r="C672" s="11">
        <v>8</v>
      </c>
    </row>
    <row r="673" spans="1:3">
      <c r="A673" s="8">
        <v>5</v>
      </c>
      <c r="B673" s="9" t="s">
        <v>94</v>
      </c>
      <c r="C673" s="11">
        <v>10</v>
      </c>
    </row>
    <row r="674" spans="1:3" ht="15.75" thickBot="1">
      <c r="A674" s="17">
        <v>6</v>
      </c>
      <c r="B674" s="22" t="s">
        <v>169</v>
      </c>
      <c r="C674" s="41">
        <v>12</v>
      </c>
    </row>
    <row r="675" spans="1:3" ht="15.75" thickBot="1">
      <c r="A675" s="127" t="s">
        <v>90</v>
      </c>
      <c r="B675" s="128"/>
      <c r="C675" s="129"/>
    </row>
    <row r="676" spans="1:3" ht="15.75" thickBot="1">
      <c r="A676" s="118" t="s">
        <v>165</v>
      </c>
      <c r="B676" s="119"/>
      <c r="C676" s="120"/>
    </row>
    <row r="677" spans="1:3" ht="15.75" thickBot="1">
      <c r="A677" s="121" t="s">
        <v>88</v>
      </c>
      <c r="B677" s="122"/>
      <c r="C677" s="123"/>
    </row>
    <row r="678" spans="1:3" ht="15.75" thickBot="1">
      <c r="A678" s="115" t="s">
        <v>95</v>
      </c>
      <c r="B678" s="116"/>
      <c r="C678" s="117"/>
    </row>
    <row r="679" spans="1:3">
      <c r="A679" s="39">
        <v>1</v>
      </c>
      <c r="B679" s="25" t="s">
        <v>172</v>
      </c>
      <c r="C679" s="40">
        <v>8</v>
      </c>
    </row>
    <row r="680" spans="1:3">
      <c r="A680" s="8">
        <v>2</v>
      </c>
      <c r="B680" s="9" t="s">
        <v>7</v>
      </c>
      <c r="C680" s="11">
        <v>12</v>
      </c>
    </row>
    <row r="681" spans="1:3">
      <c r="A681" s="8">
        <v>3</v>
      </c>
      <c r="B681" s="9" t="s">
        <v>77</v>
      </c>
      <c r="C681" s="11">
        <v>8</v>
      </c>
    </row>
    <row r="682" spans="1:3">
      <c r="A682" s="8">
        <v>4</v>
      </c>
      <c r="B682" s="9" t="s">
        <v>170</v>
      </c>
      <c r="C682" s="11">
        <v>10</v>
      </c>
    </row>
    <row r="683" spans="1:3">
      <c r="A683" s="8">
        <v>5</v>
      </c>
      <c r="B683" s="9" t="s">
        <v>85</v>
      </c>
      <c r="C683" s="11">
        <v>8</v>
      </c>
    </row>
    <row r="684" spans="1:3" ht="15.75" thickBot="1">
      <c r="A684" s="17">
        <v>6</v>
      </c>
      <c r="B684" s="32" t="s">
        <v>94</v>
      </c>
      <c r="C684" s="41">
        <v>12</v>
      </c>
    </row>
    <row r="685" spans="1:3" ht="15.75" thickBot="1">
      <c r="A685" s="127" t="s">
        <v>90</v>
      </c>
      <c r="B685" s="128"/>
      <c r="C685" s="129"/>
    </row>
    <row r="686" spans="1:3" ht="15.75" thickBot="1">
      <c r="A686" s="124" t="s">
        <v>174</v>
      </c>
      <c r="B686" s="125"/>
      <c r="C686" s="126"/>
    </row>
    <row r="687" spans="1:3" ht="15.75" thickBot="1">
      <c r="A687" s="1"/>
      <c r="B687" s="2" t="s">
        <v>91</v>
      </c>
      <c r="C687" s="3" t="s">
        <v>3</v>
      </c>
    </row>
    <row r="688" spans="1:3" ht="15.75" thickBot="1">
      <c r="A688" s="118" t="s">
        <v>6</v>
      </c>
      <c r="B688" s="119"/>
      <c r="C688" s="120"/>
    </row>
    <row r="689" spans="1:3" ht="15.75" thickBot="1">
      <c r="A689" s="121" t="s">
        <v>88</v>
      </c>
      <c r="B689" s="122"/>
      <c r="C689" s="123"/>
    </row>
    <row r="690" spans="1:3" ht="15.75" thickBot="1">
      <c r="A690" s="115" t="s">
        <v>75</v>
      </c>
      <c r="B690" s="116"/>
      <c r="C690" s="117"/>
    </row>
    <row r="691" spans="1:3">
      <c r="A691" s="39">
        <v>1</v>
      </c>
      <c r="B691" s="25" t="s">
        <v>51</v>
      </c>
      <c r="C691" s="40">
        <v>12</v>
      </c>
    </row>
    <row r="692" spans="1:3">
      <c r="A692" s="8">
        <v>2</v>
      </c>
      <c r="B692" s="9" t="s">
        <v>7</v>
      </c>
      <c r="C692" s="11">
        <v>8</v>
      </c>
    </row>
    <row r="693" spans="1:3">
      <c r="A693" s="8">
        <v>3</v>
      </c>
      <c r="B693" s="9" t="s">
        <v>77</v>
      </c>
      <c r="C693" s="11">
        <v>10</v>
      </c>
    </row>
    <row r="694" spans="1:3">
      <c r="A694" s="8">
        <v>4</v>
      </c>
      <c r="B694" s="9" t="s">
        <v>167</v>
      </c>
      <c r="C694" s="11">
        <v>8</v>
      </c>
    </row>
    <row r="695" spans="1:3">
      <c r="A695" s="8">
        <v>5</v>
      </c>
      <c r="B695" s="9" t="s">
        <v>172</v>
      </c>
      <c r="C695" s="11">
        <v>10</v>
      </c>
    </row>
    <row r="696" spans="1:3" ht="15.75" thickBot="1">
      <c r="A696" s="17">
        <v>6</v>
      </c>
      <c r="B696" s="32" t="s">
        <v>82</v>
      </c>
      <c r="C696" s="41">
        <v>12</v>
      </c>
    </row>
    <row r="697" spans="1:3" ht="15.75" thickBot="1">
      <c r="A697" s="127" t="s">
        <v>90</v>
      </c>
      <c r="B697" s="128"/>
      <c r="C697" s="129"/>
    </row>
    <row r="698" spans="1:3" ht="15.75" thickBot="1">
      <c r="A698" s="130" t="s">
        <v>8</v>
      </c>
      <c r="B698" s="131"/>
      <c r="C698" s="132"/>
    </row>
    <row r="699" spans="1:3" ht="15.75" thickBot="1">
      <c r="A699" s="115" t="s">
        <v>88</v>
      </c>
      <c r="B699" s="116"/>
      <c r="C699" s="117"/>
    </row>
    <row r="700" spans="1:3" ht="15.75" thickBot="1">
      <c r="A700" s="115" t="s">
        <v>75</v>
      </c>
      <c r="B700" s="116"/>
      <c r="C700" s="117"/>
    </row>
    <row r="701" spans="1:3">
      <c r="A701" s="39">
        <v>1</v>
      </c>
      <c r="B701" s="25" t="s">
        <v>166</v>
      </c>
      <c r="C701" s="40">
        <v>8</v>
      </c>
    </row>
    <row r="702" spans="1:3">
      <c r="A702" s="8">
        <v>2</v>
      </c>
      <c r="B702" s="9" t="s">
        <v>82</v>
      </c>
      <c r="C702" s="11">
        <v>12</v>
      </c>
    </row>
    <row r="703" spans="1:3">
      <c r="A703" s="8">
        <v>3</v>
      </c>
      <c r="B703" s="9" t="s">
        <v>170</v>
      </c>
      <c r="C703" s="11">
        <v>8</v>
      </c>
    </row>
    <row r="704" spans="1:3">
      <c r="A704" s="8">
        <v>4</v>
      </c>
      <c r="B704" s="9" t="s">
        <v>172</v>
      </c>
      <c r="C704" s="11">
        <v>10</v>
      </c>
    </row>
    <row r="705" spans="1:3">
      <c r="A705" s="8">
        <v>5</v>
      </c>
      <c r="B705" s="9" t="s">
        <v>85</v>
      </c>
      <c r="C705" s="11">
        <v>8</v>
      </c>
    </row>
    <row r="706" spans="1:3" ht="15.75" thickBot="1">
      <c r="A706" s="17">
        <v>6</v>
      </c>
      <c r="B706" s="32" t="s">
        <v>69</v>
      </c>
      <c r="C706" s="41">
        <v>12</v>
      </c>
    </row>
    <row r="707" spans="1:3" ht="15.75" thickBot="1">
      <c r="A707" s="127" t="s">
        <v>90</v>
      </c>
      <c r="B707" s="128"/>
      <c r="C707" s="129"/>
    </row>
    <row r="708" spans="1:3" ht="15.75" thickBot="1">
      <c r="A708" s="130" t="s">
        <v>10</v>
      </c>
      <c r="B708" s="131"/>
      <c r="C708" s="132"/>
    </row>
    <row r="709" spans="1:3" ht="15.75" thickBot="1">
      <c r="A709" s="115" t="s">
        <v>88</v>
      </c>
      <c r="B709" s="116"/>
      <c r="C709" s="117"/>
    </row>
    <row r="710" spans="1:3" ht="15.75" thickBot="1">
      <c r="A710" s="115" t="s">
        <v>75</v>
      </c>
      <c r="B710" s="116"/>
      <c r="C710" s="117"/>
    </row>
    <row r="711" spans="1:3">
      <c r="A711" s="39">
        <v>1</v>
      </c>
      <c r="B711" s="25" t="s">
        <v>77</v>
      </c>
      <c r="C711" s="40">
        <v>10</v>
      </c>
    </row>
    <row r="712" spans="1:3">
      <c r="A712" s="8">
        <v>2</v>
      </c>
      <c r="B712" s="9" t="s">
        <v>171</v>
      </c>
      <c r="C712" s="11">
        <v>12</v>
      </c>
    </row>
    <row r="713" spans="1:3">
      <c r="A713" s="8">
        <v>3</v>
      </c>
      <c r="B713" s="9" t="s">
        <v>173</v>
      </c>
      <c r="C713" s="11">
        <v>8</v>
      </c>
    </row>
    <row r="714" spans="1:3">
      <c r="A714" s="8">
        <v>4</v>
      </c>
      <c r="B714" s="9" t="s">
        <v>51</v>
      </c>
      <c r="C714" s="11">
        <v>10</v>
      </c>
    </row>
    <row r="715" spans="1:3">
      <c r="A715" s="8">
        <v>5</v>
      </c>
      <c r="B715" s="9" t="s">
        <v>168</v>
      </c>
      <c r="C715" s="11">
        <v>12</v>
      </c>
    </row>
    <row r="716" spans="1:3" ht="15.75" thickBot="1">
      <c r="A716" s="17">
        <v>6</v>
      </c>
      <c r="B716" s="22" t="s">
        <v>169</v>
      </c>
      <c r="C716" s="41">
        <v>10</v>
      </c>
    </row>
    <row r="717" spans="1:3" ht="15.75" thickBot="1">
      <c r="A717" s="127" t="s">
        <v>90</v>
      </c>
      <c r="B717" s="128"/>
      <c r="C717" s="129"/>
    </row>
    <row r="718" spans="1:3" ht="15.75" thickBot="1">
      <c r="A718" s="118" t="s">
        <v>47</v>
      </c>
      <c r="B718" s="119"/>
      <c r="C718" s="120"/>
    </row>
    <row r="719" spans="1:3" ht="15.75" thickBot="1">
      <c r="A719" s="121" t="s">
        <v>88</v>
      </c>
      <c r="B719" s="122"/>
      <c r="C719" s="123"/>
    </row>
    <row r="720" spans="1:3" ht="15.75" thickBot="1">
      <c r="A720" s="115" t="s">
        <v>75</v>
      </c>
      <c r="B720" s="116"/>
      <c r="C720" s="117"/>
    </row>
    <row r="721" spans="1:3">
      <c r="A721" s="39">
        <v>1</v>
      </c>
      <c r="B721" s="25" t="s">
        <v>167</v>
      </c>
      <c r="C721" s="40">
        <v>12</v>
      </c>
    </row>
    <row r="722" spans="1:3">
      <c r="A722" s="8">
        <v>2</v>
      </c>
      <c r="B722" s="9" t="s">
        <v>172</v>
      </c>
      <c r="C722" s="11">
        <v>8</v>
      </c>
    </row>
    <row r="723" spans="1:3">
      <c r="A723" s="8">
        <v>3</v>
      </c>
      <c r="B723" s="9" t="s">
        <v>82</v>
      </c>
      <c r="C723" s="11">
        <v>10</v>
      </c>
    </row>
    <row r="724" spans="1:3">
      <c r="A724" s="8">
        <v>4</v>
      </c>
      <c r="B724" s="9" t="s">
        <v>69</v>
      </c>
      <c r="C724" s="11">
        <v>8</v>
      </c>
    </row>
    <row r="725" spans="1:3">
      <c r="A725" s="8">
        <v>5</v>
      </c>
      <c r="B725" s="9" t="s">
        <v>94</v>
      </c>
      <c r="C725" s="11">
        <v>10</v>
      </c>
    </row>
    <row r="726" spans="1:3" ht="15.75" thickBot="1">
      <c r="A726" s="17">
        <v>6</v>
      </c>
      <c r="B726" s="22" t="s">
        <v>169</v>
      </c>
      <c r="C726" s="41">
        <v>12</v>
      </c>
    </row>
    <row r="727" spans="1:3" ht="15.75" thickBot="1">
      <c r="A727" s="127" t="s">
        <v>90</v>
      </c>
      <c r="B727" s="128"/>
      <c r="C727" s="129"/>
    </row>
    <row r="728" spans="1:3" ht="15.75" thickBot="1">
      <c r="A728" s="124" t="s">
        <v>175</v>
      </c>
      <c r="B728" s="125"/>
      <c r="C728" s="126"/>
    </row>
    <row r="729" spans="1:3" ht="15.75" thickBot="1">
      <c r="A729" s="1"/>
      <c r="B729" s="2" t="s">
        <v>91</v>
      </c>
      <c r="C729" s="3" t="s">
        <v>3</v>
      </c>
    </row>
    <row r="730" spans="1:3" ht="15.75" thickBot="1">
      <c r="A730" s="118" t="s">
        <v>6</v>
      </c>
      <c r="B730" s="119"/>
      <c r="C730" s="120"/>
    </row>
    <row r="731" spans="1:3" ht="15.75" thickBot="1">
      <c r="A731" s="121" t="s">
        <v>88</v>
      </c>
      <c r="B731" s="122"/>
      <c r="C731" s="123"/>
    </row>
    <row r="732" spans="1:3" ht="15.75" thickBot="1">
      <c r="A732" s="115" t="s">
        <v>75</v>
      </c>
      <c r="B732" s="116"/>
      <c r="C732" s="117"/>
    </row>
    <row r="733" spans="1:3">
      <c r="A733" s="39">
        <v>1</v>
      </c>
      <c r="B733" s="25" t="s">
        <v>172</v>
      </c>
      <c r="C733" s="40">
        <v>12</v>
      </c>
    </row>
    <row r="734" spans="1:3">
      <c r="A734" s="8">
        <v>2</v>
      </c>
      <c r="B734" s="9" t="s">
        <v>7</v>
      </c>
      <c r="C734" s="11">
        <v>8</v>
      </c>
    </row>
    <row r="735" spans="1:3">
      <c r="A735" s="8">
        <v>3</v>
      </c>
      <c r="B735" s="9" t="s">
        <v>77</v>
      </c>
      <c r="C735" s="11">
        <v>10</v>
      </c>
    </row>
    <row r="736" spans="1:3">
      <c r="A736" s="8">
        <v>4</v>
      </c>
      <c r="B736" s="9" t="s">
        <v>170</v>
      </c>
      <c r="C736" s="11">
        <v>8</v>
      </c>
    </row>
    <row r="737" spans="1:3">
      <c r="A737" s="8">
        <v>5</v>
      </c>
      <c r="B737" s="9" t="s">
        <v>85</v>
      </c>
      <c r="C737" s="11">
        <v>10</v>
      </c>
    </row>
    <row r="738" spans="1:3" ht="15.75" thickBot="1">
      <c r="A738" s="17">
        <v>6</v>
      </c>
      <c r="B738" s="32" t="s">
        <v>94</v>
      </c>
      <c r="C738" s="41">
        <v>12</v>
      </c>
    </row>
    <row r="739" spans="1:3" ht="15.75" thickBot="1">
      <c r="A739" s="127" t="s">
        <v>90</v>
      </c>
      <c r="B739" s="128"/>
      <c r="C739" s="129"/>
    </row>
    <row r="740" spans="1:3" ht="15.75" thickBot="1">
      <c r="A740" s="130" t="s">
        <v>8</v>
      </c>
      <c r="B740" s="131"/>
      <c r="C740" s="132"/>
    </row>
    <row r="741" spans="1:3" ht="15.75" thickBot="1">
      <c r="A741" s="115" t="s">
        <v>88</v>
      </c>
      <c r="B741" s="116"/>
      <c r="C741" s="117"/>
    </row>
    <row r="742" spans="1:3" ht="15.75" thickBot="1">
      <c r="A742" s="115" t="s">
        <v>95</v>
      </c>
      <c r="B742" s="116"/>
      <c r="C742" s="117"/>
    </row>
    <row r="743" spans="1:3">
      <c r="A743" s="39">
        <v>1</v>
      </c>
      <c r="B743" s="25" t="s">
        <v>51</v>
      </c>
      <c r="C743" s="40">
        <v>8</v>
      </c>
    </row>
    <row r="744" spans="1:3">
      <c r="A744" s="8">
        <v>2</v>
      </c>
      <c r="B744" s="9" t="s">
        <v>7</v>
      </c>
      <c r="C744" s="11">
        <v>12</v>
      </c>
    </row>
    <row r="745" spans="1:3">
      <c r="A745" s="8">
        <v>3</v>
      </c>
      <c r="B745" s="9" t="s">
        <v>77</v>
      </c>
      <c r="C745" s="11">
        <v>8</v>
      </c>
    </row>
    <row r="746" spans="1:3">
      <c r="A746" s="8">
        <v>4</v>
      </c>
      <c r="B746" s="9" t="s">
        <v>167</v>
      </c>
      <c r="C746" s="11">
        <v>10</v>
      </c>
    </row>
    <row r="747" spans="1:3">
      <c r="A747" s="8">
        <v>5</v>
      </c>
      <c r="B747" s="9" t="s">
        <v>172</v>
      </c>
      <c r="C747" s="11">
        <v>8</v>
      </c>
    </row>
    <row r="748" spans="1:3" ht="15.75" thickBot="1">
      <c r="A748" s="17">
        <v>6</v>
      </c>
      <c r="B748" s="32" t="s">
        <v>82</v>
      </c>
      <c r="C748" s="41">
        <v>12</v>
      </c>
    </row>
    <row r="749" spans="1:3" ht="15.75" thickBot="1">
      <c r="A749" s="127" t="s">
        <v>90</v>
      </c>
      <c r="B749" s="128"/>
      <c r="C749" s="129"/>
    </row>
    <row r="750" spans="1:3" ht="15.75" thickBot="1">
      <c r="A750" s="130" t="s">
        <v>10</v>
      </c>
      <c r="B750" s="131"/>
      <c r="C750" s="132"/>
    </row>
    <row r="751" spans="1:3" ht="15.75" thickBot="1">
      <c r="A751" s="115" t="s">
        <v>88</v>
      </c>
      <c r="B751" s="116"/>
      <c r="C751" s="117"/>
    </row>
    <row r="752" spans="1:3" ht="15.75" thickBot="1">
      <c r="A752" s="115" t="s">
        <v>75</v>
      </c>
      <c r="B752" s="116"/>
      <c r="C752" s="117"/>
    </row>
    <row r="753" spans="1:3">
      <c r="A753" s="39">
        <v>1</v>
      </c>
      <c r="B753" s="25" t="s">
        <v>166</v>
      </c>
      <c r="C753" s="40">
        <v>10</v>
      </c>
    </row>
    <row r="754" spans="1:3">
      <c r="A754" s="8">
        <v>2</v>
      </c>
      <c r="B754" s="9" t="s">
        <v>82</v>
      </c>
      <c r="C754" s="11">
        <v>12</v>
      </c>
    </row>
    <row r="755" spans="1:3">
      <c r="A755" s="8">
        <v>3</v>
      </c>
      <c r="B755" s="9" t="s">
        <v>170</v>
      </c>
      <c r="C755" s="11">
        <v>8</v>
      </c>
    </row>
    <row r="756" spans="1:3">
      <c r="A756" s="8">
        <v>4</v>
      </c>
      <c r="B756" s="9" t="s">
        <v>172</v>
      </c>
      <c r="C756" s="11">
        <v>10</v>
      </c>
    </row>
    <row r="757" spans="1:3">
      <c r="A757" s="8">
        <v>5</v>
      </c>
      <c r="B757" s="9" t="s">
        <v>85</v>
      </c>
      <c r="C757" s="11">
        <v>12</v>
      </c>
    </row>
    <row r="758" spans="1:3" ht="15.75" thickBot="1">
      <c r="A758" s="17">
        <v>6</v>
      </c>
      <c r="B758" s="32" t="s">
        <v>69</v>
      </c>
      <c r="C758" s="41">
        <v>10</v>
      </c>
    </row>
    <row r="759" spans="1:3" ht="15.75" thickBot="1">
      <c r="A759" s="127" t="s">
        <v>90</v>
      </c>
      <c r="B759" s="128"/>
      <c r="C759" s="129"/>
    </row>
    <row r="760" spans="1:3" ht="15.75" thickBot="1">
      <c r="A760" s="118" t="s">
        <v>47</v>
      </c>
      <c r="B760" s="119"/>
      <c r="C760" s="120"/>
    </row>
    <row r="761" spans="1:3" ht="15.75" thickBot="1">
      <c r="A761" s="121" t="s">
        <v>88</v>
      </c>
      <c r="B761" s="122"/>
      <c r="C761" s="123"/>
    </row>
    <row r="762" spans="1:3" ht="15.75" thickBot="1">
      <c r="A762" s="115" t="s">
        <v>95</v>
      </c>
      <c r="B762" s="116"/>
      <c r="C762" s="117"/>
    </row>
    <row r="763" spans="1:3">
      <c r="A763" s="39">
        <v>1</v>
      </c>
      <c r="B763" s="25" t="s">
        <v>77</v>
      </c>
      <c r="C763" s="40">
        <v>12</v>
      </c>
    </row>
    <row r="764" spans="1:3">
      <c r="A764" s="8">
        <v>2</v>
      </c>
      <c r="B764" s="9" t="s">
        <v>171</v>
      </c>
      <c r="C764" s="11">
        <v>8</v>
      </c>
    </row>
    <row r="765" spans="1:3">
      <c r="A765" s="8">
        <v>3</v>
      </c>
      <c r="B765" s="9" t="s">
        <v>173</v>
      </c>
      <c r="C765" s="11">
        <v>10</v>
      </c>
    </row>
    <row r="766" spans="1:3">
      <c r="A766" s="8">
        <v>4</v>
      </c>
      <c r="B766" s="9" t="s">
        <v>51</v>
      </c>
      <c r="C766" s="11">
        <v>8</v>
      </c>
    </row>
    <row r="767" spans="1:3">
      <c r="A767" s="8">
        <v>5</v>
      </c>
      <c r="B767" s="9" t="s">
        <v>168</v>
      </c>
      <c r="C767" s="11">
        <v>10</v>
      </c>
    </row>
    <row r="768" spans="1:3" ht="15.75" thickBot="1">
      <c r="A768" s="17">
        <v>6</v>
      </c>
      <c r="B768" s="22" t="s">
        <v>169</v>
      </c>
      <c r="C768" s="41">
        <v>12</v>
      </c>
    </row>
    <row r="769" spans="1:3" ht="15.75" thickBot="1">
      <c r="A769" s="127" t="s">
        <v>90</v>
      </c>
      <c r="B769" s="128"/>
      <c r="C769" s="129"/>
    </row>
    <row r="770" spans="1:3" ht="15.75" thickBot="1">
      <c r="A770" s="118" t="s">
        <v>165</v>
      </c>
      <c r="B770" s="119"/>
      <c r="C770" s="120"/>
    </row>
    <row r="771" spans="1:3" ht="15.75" thickBot="1">
      <c r="A771" s="121" t="s">
        <v>88</v>
      </c>
      <c r="B771" s="122"/>
      <c r="C771" s="123"/>
    </row>
    <row r="772" spans="1:3" ht="15.75" thickBot="1">
      <c r="A772" s="115" t="s">
        <v>75</v>
      </c>
      <c r="B772" s="116"/>
      <c r="C772" s="117"/>
    </row>
    <row r="773" spans="1:3">
      <c r="A773" s="39">
        <v>1</v>
      </c>
      <c r="B773" s="25" t="s">
        <v>167</v>
      </c>
      <c r="C773" s="40">
        <v>8</v>
      </c>
    </row>
    <row r="774" spans="1:3">
      <c r="A774" s="8">
        <v>2</v>
      </c>
      <c r="B774" s="9" t="s">
        <v>172</v>
      </c>
      <c r="C774" s="11">
        <v>12</v>
      </c>
    </row>
    <row r="775" spans="1:3">
      <c r="A775" s="8">
        <v>3</v>
      </c>
      <c r="B775" s="9" t="s">
        <v>82</v>
      </c>
      <c r="C775" s="11">
        <v>8</v>
      </c>
    </row>
    <row r="776" spans="1:3">
      <c r="A776" s="8">
        <v>4</v>
      </c>
      <c r="B776" s="9" t="s">
        <v>69</v>
      </c>
      <c r="C776" s="11">
        <v>10</v>
      </c>
    </row>
    <row r="777" spans="1:3">
      <c r="A777" s="8">
        <v>5</v>
      </c>
      <c r="B777" s="9" t="s">
        <v>94</v>
      </c>
      <c r="C777" s="11">
        <v>8</v>
      </c>
    </row>
    <row r="778" spans="1:3" ht="15.75" thickBot="1">
      <c r="A778" s="17">
        <v>6</v>
      </c>
      <c r="B778" s="22" t="s">
        <v>169</v>
      </c>
      <c r="C778" s="41">
        <v>12</v>
      </c>
    </row>
    <row r="779" spans="1:3" ht="15.75" thickBot="1">
      <c r="A779" s="127" t="s">
        <v>90</v>
      </c>
      <c r="B779" s="128"/>
      <c r="C779" s="129"/>
    </row>
    <row r="780" spans="1:3" ht="15.75" thickBot="1">
      <c r="A780" s="124" t="s">
        <v>176</v>
      </c>
      <c r="B780" s="125"/>
      <c r="C780" s="126"/>
    </row>
    <row r="781" spans="1:3" ht="15.75" thickBot="1">
      <c r="A781" s="1"/>
      <c r="B781" s="2" t="s">
        <v>91</v>
      </c>
      <c r="C781" s="3" t="s">
        <v>3</v>
      </c>
    </row>
    <row r="782" spans="1:3" ht="15.75" thickBot="1">
      <c r="A782" s="118" t="s">
        <v>6</v>
      </c>
      <c r="B782" s="119"/>
      <c r="C782" s="120"/>
    </row>
    <row r="783" spans="1:3" ht="15.75" thickBot="1">
      <c r="A783" s="121" t="s">
        <v>88</v>
      </c>
      <c r="B783" s="122"/>
      <c r="C783" s="123"/>
    </row>
    <row r="784" spans="1:3" ht="15.75" thickBot="1">
      <c r="A784" s="133" t="s">
        <v>81</v>
      </c>
      <c r="B784" s="134"/>
      <c r="C784" s="135"/>
    </row>
    <row r="785" spans="1:3">
      <c r="A785" s="39">
        <v>1</v>
      </c>
      <c r="B785" s="7" t="s">
        <v>51</v>
      </c>
      <c r="C785" s="40">
        <v>8</v>
      </c>
    </row>
    <row r="786" spans="1:3">
      <c r="A786" s="8">
        <v>2</v>
      </c>
      <c r="B786" s="9" t="s">
        <v>7</v>
      </c>
      <c r="C786" s="11">
        <v>12</v>
      </c>
    </row>
    <row r="787" spans="1:3">
      <c r="A787" s="8">
        <v>3</v>
      </c>
      <c r="B787" s="9" t="s">
        <v>77</v>
      </c>
      <c r="C787" s="11">
        <v>8</v>
      </c>
    </row>
    <row r="788" spans="1:3">
      <c r="A788" s="8">
        <v>4</v>
      </c>
      <c r="B788" s="9" t="s">
        <v>167</v>
      </c>
      <c r="C788" s="11">
        <v>10</v>
      </c>
    </row>
    <row r="789" spans="1:3">
      <c r="A789" s="8">
        <v>5</v>
      </c>
      <c r="B789" s="9" t="s">
        <v>172</v>
      </c>
      <c r="C789" s="11">
        <v>8</v>
      </c>
    </row>
    <row r="790" spans="1:3" ht="15.75" thickBot="1">
      <c r="A790" s="17">
        <v>6</v>
      </c>
      <c r="B790" s="32" t="s">
        <v>82</v>
      </c>
      <c r="C790" s="41">
        <v>12</v>
      </c>
    </row>
    <row r="791" spans="1:3" ht="15.75" thickBot="1">
      <c r="A791" s="136" t="s">
        <v>90</v>
      </c>
      <c r="B791" s="137"/>
      <c r="C791" s="138"/>
    </row>
    <row r="792" spans="1:3" ht="15.75" thickBot="1">
      <c r="A792" s="130" t="s">
        <v>8</v>
      </c>
      <c r="B792" s="131"/>
      <c r="C792" s="132"/>
    </row>
    <row r="793" spans="1:3" ht="15.75" thickBot="1">
      <c r="A793" s="115" t="s">
        <v>88</v>
      </c>
      <c r="B793" s="116"/>
      <c r="C793" s="117"/>
    </row>
    <row r="794" spans="1:3" ht="15.75" thickBot="1">
      <c r="A794" s="115" t="s">
        <v>81</v>
      </c>
      <c r="B794" s="116"/>
      <c r="C794" s="117"/>
    </row>
    <row r="795" spans="1:3">
      <c r="A795" s="39">
        <v>1</v>
      </c>
      <c r="B795" s="25" t="s">
        <v>77</v>
      </c>
      <c r="C795" s="40">
        <v>12</v>
      </c>
    </row>
    <row r="796" spans="1:3">
      <c r="A796" s="8">
        <v>2</v>
      </c>
      <c r="B796" s="9" t="s">
        <v>171</v>
      </c>
      <c r="C796" s="11">
        <v>8</v>
      </c>
    </row>
    <row r="797" spans="1:3">
      <c r="A797" s="8">
        <v>3</v>
      </c>
      <c r="B797" s="9" t="s">
        <v>173</v>
      </c>
      <c r="C797" s="11">
        <v>10</v>
      </c>
    </row>
    <row r="798" spans="1:3">
      <c r="A798" s="8">
        <v>4</v>
      </c>
      <c r="B798" s="9" t="s">
        <v>51</v>
      </c>
      <c r="C798" s="11">
        <v>8</v>
      </c>
    </row>
    <row r="799" spans="1:3">
      <c r="A799" s="8">
        <v>5</v>
      </c>
      <c r="B799" s="9" t="s">
        <v>168</v>
      </c>
      <c r="C799" s="11">
        <v>10</v>
      </c>
    </row>
    <row r="800" spans="1:3" ht="15.75" thickBot="1">
      <c r="A800" s="17">
        <v>6</v>
      </c>
      <c r="B800" s="22" t="s">
        <v>169</v>
      </c>
      <c r="C800" s="41">
        <v>12</v>
      </c>
    </row>
    <row r="801" spans="1:3" ht="15.75" thickBot="1">
      <c r="A801" s="127" t="s">
        <v>90</v>
      </c>
      <c r="B801" s="128"/>
      <c r="C801" s="129"/>
    </row>
    <row r="802" spans="1:3" ht="15.75" thickBot="1">
      <c r="A802" s="130" t="s">
        <v>10</v>
      </c>
      <c r="B802" s="131"/>
      <c r="C802" s="132"/>
    </row>
    <row r="803" spans="1:3" ht="15.75" thickBot="1">
      <c r="A803" s="115" t="s">
        <v>88</v>
      </c>
      <c r="B803" s="116"/>
      <c r="C803" s="117"/>
    </row>
    <row r="804" spans="1:3" ht="15.75" thickBot="1">
      <c r="A804" s="115" t="s">
        <v>81</v>
      </c>
      <c r="B804" s="116"/>
      <c r="C804" s="117"/>
    </row>
    <row r="805" spans="1:3">
      <c r="A805" s="39">
        <v>1</v>
      </c>
      <c r="B805" s="25" t="s">
        <v>172</v>
      </c>
      <c r="C805" s="40">
        <v>10</v>
      </c>
    </row>
    <row r="806" spans="1:3">
      <c r="A806" s="8">
        <v>2</v>
      </c>
      <c r="B806" s="9" t="s">
        <v>7</v>
      </c>
      <c r="C806" s="11">
        <v>12</v>
      </c>
    </row>
    <row r="807" spans="1:3">
      <c r="A807" s="8">
        <v>3</v>
      </c>
      <c r="B807" s="9" t="s">
        <v>77</v>
      </c>
      <c r="C807" s="11">
        <v>8</v>
      </c>
    </row>
    <row r="808" spans="1:3">
      <c r="A808" s="8">
        <v>4</v>
      </c>
      <c r="B808" s="9" t="s">
        <v>170</v>
      </c>
      <c r="C808" s="11">
        <v>10</v>
      </c>
    </row>
    <row r="809" spans="1:3">
      <c r="A809" s="8">
        <v>5</v>
      </c>
      <c r="B809" s="9" t="s">
        <v>85</v>
      </c>
      <c r="C809" s="11">
        <v>12</v>
      </c>
    </row>
    <row r="810" spans="1:3" ht="15.75" thickBot="1">
      <c r="A810" s="17">
        <v>6</v>
      </c>
      <c r="B810" s="32" t="s">
        <v>94</v>
      </c>
      <c r="C810" s="41">
        <v>10</v>
      </c>
    </row>
    <row r="811" spans="1:3" ht="15.75" thickBot="1">
      <c r="A811" s="127" t="s">
        <v>90</v>
      </c>
      <c r="B811" s="128"/>
      <c r="C811" s="129"/>
    </row>
    <row r="812" spans="1:3" ht="15.75" thickBot="1"/>
    <row r="813" spans="1:3" ht="15.75" thickBot="1">
      <c r="A813" s="124" t="s">
        <v>177</v>
      </c>
      <c r="B813" s="125"/>
      <c r="C813" s="126"/>
    </row>
    <row r="814" spans="1:3" ht="15.75" thickBot="1">
      <c r="A814" s="1"/>
      <c r="B814" s="2" t="s">
        <v>91</v>
      </c>
      <c r="C814" s="3" t="s">
        <v>100</v>
      </c>
    </row>
    <row r="815" spans="1:3" ht="15.75" thickBot="1">
      <c r="A815" s="118" t="s">
        <v>109</v>
      </c>
      <c r="B815" s="119"/>
      <c r="C815" s="120"/>
    </row>
    <row r="816" spans="1:3" ht="15.75" thickBot="1">
      <c r="A816" s="121" t="s">
        <v>88</v>
      </c>
      <c r="B816" s="122"/>
      <c r="C816" s="123"/>
    </row>
    <row r="817" spans="1:3" ht="15.75" thickBot="1">
      <c r="A817" s="115" t="s">
        <v>75</v>
      </c>
      <c r="B817" s="116"/>
      <c r="C817" s="117"/>
    </row>
    <row r="818" spans="1:3">
      <c r="A818" s="39">
        <v>1</v>
      </c>
      <c r="B818" s="7" t="s">
        <v>110</v>
      </c>
      <c r="C818" s="40" t="s">
        <v>99</v>
      </c>
    </row>
    <row r="819" spans="1:3">
      <c r="A819" s="8">
        <v>2</v>
      </c>
      <c r="B819" s="9" t="s">
        <v>111</v>
      </c>
      <c r="C819" s="11" t="s">
        <v>101</v>
      </c>
    </row>
    <row r="820" spans="1:3" ht="15.75" thickBot="1">
      <c r="A820" s="17">
        <v>3</v>
      </c>
      <c r="B820" s="32" t="s">
        <v>112</v>
      </c>
      <c r="C820" s="46" t="s">
        <v>99</v>
      </c>
    </row>
    <row r="821" spans="1:3">
      <c r="A821" s="39">
        <v>4</v>
      </c>
      <c r="B821" s="7" t="s">
        <v>96</v>
      </c>
      <c r="C821" s="40" t="s">
        <v>99</v>
      </c>
    </row>
    <row r="822" spans="1:3">
      <c r="A822" s="8">
        <v>5</v>
      </c>
      <c r="B822" s="9" t="s">
        <v>97</v>
      </c>
      <c r="C822" s="11" t="s">
        <v>101</v>
      </c>
    </row>
    <row r="823" spans="1:3" ht="15.75" thickBot="1">
      <c r="A823" s="17">
        <v>6</v>
      </c>
      <c r="B823" s="32" t="s">
        <v>98</v>
      </c>
      <c r="C823" s="46" t="s">
        <v>99</v>
      </c>
    </row>
    <row r="824" spans="1:3">
      <c r="A824" s="39">
        <v>7</v>
      </c>
      <c r="B824" s="7" t="s">
        <v>102</v>
      </c>
      <c r="C824" s="40" t="s">
        <v>99</v>
      </c>
    </row>
    <row r="825" spans="1:3">
      <c r="A825" s="8">
        <v>8</v>
      </c>
      <c r="B825" s="9" t="s">
        <v>103</v>
      </c>
      <c r="C825" s="11" t="s">
        <v>101</v>
      </c>
    </row>
    <row r="826" spans="1:3" ht="15.75" thickBot="1">
      <c r="A826" s="17">
        <v>9</v>
      </c>
      <c r="B826" s="32" t="s">
        <v>104</v>
      </c>
      <c r="C826" s="46" t="s">
        <v>99</v>
      </c>
    </row>
    <row r="827" spans="1:3">
      <c r="A827" s="39">
        <v>10</v>
      </c>
      <c r="B827" s="7" t="s">
        <v>105</v>
      </c>
      <c r="C827" s="40" t="s">
        <v>99</v>
      </c>
    </row>
    <row r="828" spans="1:3">
      <c r="A828" s="8">
        <v>11</v>
      </c>
      <c r="B828" s="9" t="s">
        <v>106</v>
      </c>
      <c r="C828" s="11" t="s">
        <v>101</v>
      </c>
    </row>
    <row r="829" spans="1:3" ht="15.75" thickBot="1">
      <c r="A829" s="17">
        <v>12</v>
      </c>
      <c r="B829" s="32" t="s">
        <v>107</v>
      </c>
      <c r="C829" s="46" t="s">
        <v>99</v>
      </c>
    </row>
    <row r="830" spans="1:3">
      <c r="A830" s="39">
        <v>13</v>
      </c>
      <c r="B830" s="7" t="s">
        <v>108</v>
      </c>
      <c r="C830" s="40" t="s">
        <v>99</v>
      </c>
    </row>
    <row r="831" spans="1:3">
      <c r="A831" s="8">
        <v>14</v>
      </c>
      <c r="B831" s="9" t="s">
        <v>124</v>
      </c>
      <c r="C831" s="11" t="s">
        <v>101</v>
      </c>
    </row>
    <row r="832" spans="1:3" ht="15.75" thickBot="1">
      <c r="A832" s="17">
        <v>15</v>
      </c>
      <c r="B832" s="32" t="s">
        <v>125</v>
      </c>
      <c r="C832" s="46" t="s">
        <v>99</v>
      </c>
    </row>
    <row r="833" spans="1:3" ht="15.75" thickBot="1">
      <c r="A833" s="118" t="s">
        <v>113</v>
      </c>
      <c r="B833" s="119"/>
      <c r="C833" s="120"/>
    </row>
    <row r="834" spans="1:3" ht="15.75" thickBot="1">
      <c r="A834" s="121" t="s">
        <v>88</v>
      </c>
      <c r="B834" s="122"/>
      <c r="C834" s="123"/>
    </row>
    <row r="835" spans="1:3" ht="15.75" thickBot="1">
      <c r="A835" s="115" t="s">
        <v>75</v>
      </c>
      <c r="B835" s="116"/>
      <c r="C835" s="117"/>
    </row>
    <row r="836" spans="1:3">
      <c r="A836" s="39">
        <v>1</v>
      </c>
      <c r="B836" s="7" t="s">
        <v>39</v>
      </c>
      <c r="C836" s="40" t="s">
        <v>99</v>
      </c>
    </row>
    <row r="837" spans="1:3">
      <c r="A837" s="8">
        <v>2</v>
      </c>
      <c r="B837" s="9" t="s">
        <v>114</v>
      </c>
      <c r="C837" s="11" t="s">
        <v>101</v>
      </c>
    </row>
    <row r="838" spans="1:3" ht="15.75" thickBot="1">
      <c r="A838" s="17">
        <v>3</v>
      </c>
      <c r="B838" s="32" t="s">
        <v>115</v>
      </c>
      <c r="C838" s="46" t="s">
        <v>99</v>
      </c>
    </row>
    <row r="839" spans="1:3">
      <c r="A839" s="39">
        <v>4</v>
      </c>
      <c r="B839" s="7" t="s">
        <v>126</v>
      </c>
      <c r="C839" s="40" t="s">
        <v>99</v>
      </c>
    </row>
    <row r="840" spans="1:3">
      <c r="A840" s="8">
        <v>5</v>
      </c>
      <c r="B840" s="9" t="s">
        <v>116</v>
      </c>
      <c r="C840" s="11" t="s">
        <v>101</v>
      </c>
    </row>
    <row r="841" spans="1:3" ht="15.75" thickBot="1">
      <c r="A841" s="17">
        <v>6</v>
      </c>
      <c r="B841" s="32" t="s">
        <v>117</v>
      </c>
      <c r="C841" s="46" t="s">
        <v>99</v>
      </c>
    </row>
    <row r="842" spans="1:3">
      <c r="A842" s="39">
        <v>7</v>
      </c>
      <c r="B842" s="7" t="s">
        <v>182</v>
      </c>
      <c r="C842" s="40" t="s">
        <v>99</v>
      </c>
    </row>
    <row r="843" spans="1:3">
      <c r="A843" s="8">
        <v>8</v>
      </c>
      <c r="B843" s="9" t="s">
        <v>116</v>
      </c>
      <c r="C843" s="11" t="s">
        <v>101</v>
      </c>
    </row>
    <row r="844" spans="1:3" ht="15.75" thickBot="1">
      <c r="A844" s="17">
        <v>9</v>
      </c>
      <c r="B844" s="32" t="s">
        <v>117</v>
      </c>
      <c r="C844" s="46" t="s">
        <v>99</v>
      </c>
    </row>
    <row r="845" spans="1:3">
      <c r="A845" s="39">
        <v>10</v>
      </c>
      <c r="B845" s="7" t="s">
        <v>118</v>
      </c>
      <c r="C845" s="40" t="s">
        <v>99</v>
      </c>
    </row>
    <row r="846" spans="1:3">
      <c r="A846" s="8">
        <v>11</v>
      </c>
      <c r="B846" s="9" t="s">
        <v>119</v>
      </c>
      <c r="C846" s="11" t="s">
        <v>101</v>
      </c>
    </row>
    <row r="847" spans="1:3" ht="15.75" thickBot="1">
      <c r="A847" s="17">
        <v>12</v>
      </c>
      <c r="B847" s="32" t="s">
        <v>120</v>
      </c>
      <c r="C847" s="46" t="s">
        <v>99</v>
      </c>
    </row>
    <row r="848" spans="1:3">
      <c r="A848" s="39">
        <v>13</v>
      </c>
      <c r="B848" s="7" t="s">
        <v>121</v>
      </c>
      <c r="C848" s="40" t="s">
        <v>99</v>
      </c>
    </row>
    <row r="849" spans="1:3">
      <c r="A849" s="8">
        <v>14</v>
      </c>
      <c r="B849" s="9" t="s">
        <v>122</v>
      </c>
      <c r="C849" s="11" t="s">
        <v>101</v>
      </c>
    </row>
    <row r="850" spans="1:3" ht="15.75" thickBot="1">
      <c r="A850" s="17">
        <v>15</v>
      </c>
      <c r="B850" s="32" t="s">
        <v>123</v>
      </c>
      <c r="C850" s="46" t="s">
        <v>99</v>
      </c>
    </row>
    <row r="851" spans="1:3" ht="15.75" thickBot="1">
      <c r="A851" s="124" t="s">
        <v>178</v>
      </c>
      <c r="B851" s="125"/>
      <c r="C851" s="126"/>
    </row>
    <row r="852" spans="1:3" ht="15.75" thickBot="1">
      <c r="A852" s="1"/>
      <c r="B852" s="2" t="s">
        <v>91</v>
      </c>
      <c r="C852" s="3" t="s">
        <v>100</v>
      </c>
    </row>
    <row r="853" spans="1:3" ht="15.75" thickBot="1">
      <c r="A853" s="118" t="s">
        <v>109</v>
      </c>
      <c r="B853" s="119"/>
      <c r="C853" s="120"/>
    </row>
    <row r="854" spans="1:3" ht="15.75" thickBot="1">
      <c r="A854" s="121" t="s">
        <v>88</v>
      </c>
      <c r="B854" s="122"/>
      <c r="C854" s="123"/>
    </row>
    <row r="855" spans="1:3" ht="15.75" thickBot="1">
      <c r="A855" s="115" t="s">
        <v>81</v>
      </c>
      <c r="B855" s="116"/>
      <c r="C855" s="117"/>
    </row>
    <row r="856" spans="1:3">
      <c r="A856" s="39">
        <v>1</v>
      </c>
      <c r="B856" s="7" t="s">
        <v>179</v>
      </c>
      <c r="C856" s="40" t="s">
        <v>99</v>
      </c>
    </row>
    <row r="857" spans="1:3">
      <c r="A857" s="8">
        <v>2</v>
      </c>
      <c r="B857" s="9" t="s">
        <v>111</v>
      </c>
      <c r="C857" s="11" t="s">
        <v>101</v>
      </c>
    </row>
    <row r="858" spans="1:3" ht="15.75" thickBot="1">
      <c r="A858" s="17">
        <v>3</v>
      </c>
      <c r="B858" s="32" t="s">
        <v>112</v>
      </c>
      <c r="C858" s="46" t="s">
        <v>99</v>
      </c>
    </row>
    <row r="859" spans="1:3">
      <c r="A859" s="39">
        <v>4</v>
      </c>
      <c r="B859" s="7" t="s">
        <v>96</v>
      </c>
      <c r="C859" s="40" t="s">
        <v>99</v>
      </c>
    </row>
    <row r="860" spans="1:3">
      <c r="A860" s="8">
        <v>5</v>
      </c>
      <c r="B860" s="9" t="s">
        <v>97</v>
      </c>
      <c r="C860" s="11" t="s">
        <v>101</v>
      </c>
    </row>
    <row r="861" spans="1:3" ht="15.75" thickBot="1">
      <c r="A861" s="17">
        <v>6</v>
      </c>
      <c r="B861" s="32" t="s">
        <v>98</v>
      </c>
      <c r="C861" s="46" t="s">
        <v>99</v>
      </c>
    </row>
    <row r="862" spans="1:3">
      <c r="A862" s="39">
        <v>7</v>
      </c>
      <c r="B862" s="7" t="s">
        <v>102</v>
      </c>
      <c r="C862" s="40" t="s">
        <v>99</v>
      </c>
    </row>
    <row r="863" spans="1:3">
      <c r="A863" s="8">
        <v>8</v>
      </c>
      <c r="B863" s="9" t="s">
        <v>103</v>
      </c>
      <c r="C863" s="11" t="s">
        <v>101</v>
      </c>
    </row>
    <row r="864" spans="1:3" ht="15.75" thickBot="1">
      <c r="A864" s="17">
        <v>9</v>
      </c>
      <c r="B864" s="32" t="s">
        <v>104</v>
      </c>
      <c r="C864" s="46" t="s">
        <v>99</v>
      </c>
    </row>
    <row r="865" spans="1:3">
      <c r="A865" s="39">
        <v>10</v>
      </c>
      <c r="B865" s="7" t="s">
        <v>180</v>
      </c>
      <c r="C865" s="40" t="s">
        <v>99</v>
      </c>
    </row>
    <row r="866" spans="1:3">
      <c r="A866" s="8">
        <v>11</v>
      </c>
      <c r="B866" s="9" t="s">
        <v>106</v>
      </c>
      <c r="C866" s="11" t="s">
        <v>101</v>
      </c>
    </row>
    <row r="867" spans="1:3" ht="15.75" thickBot="1">
      <c r="A867" s="17">
        <v>12</v>
      </c>
      <c r="B867" s="32" t="s">
        <v>107</v>
      </c>
      <c r="C867" s="46" t="s">
        <v>99</v>
      </c>
    </row>
    <row r="868" spans="1:3">
      <c r="A868" s="39">
        <v>13</v>
      </c>
      <c r="B868" s="7" t="s">
        <v>181</v>
      </c>
      <c r="C868" s="40" t="s">
        <v>99</v>
      </c>
    </row>
    <row r="869" spans="1:3">
      <c r="A869" s="8">
        <v>14</v>
      </c>
      <c r="B869" s="9" t="s">
        <v>124</v>
      </c>
      <c r="C869" s="11" t="s">
        <v>101</v>
      </c>
    </row>
    <row r="870" spans="1:3" ht="15.75" thickBot="1">
      <c r="A870" s="17">
        <v>15</v>
      </c>
      <c r="B870" s="32" t="s">
        <v>125</v>
      </c>
      <c r="C870" s="46" t="s">
        <v>99</v>
      </c>
    </row>
    <row r="871" spans="1:3" ht="15.75" thickBot="1">
      <c r="A871" s="118" t="s">
        <v>113</v>
      </c>
      <c r="B871" s="119"/>
      <c r="C871" s="120"/>
    </row>
    <row r="872" spans="1:3" ht="15.75" thickBot="1">
      <c r="A872" s="121" t="s">
        <v>88</v>
      </c>
      <c r="B872" s="122"/>
      <c r="C872" s="123"/>
    </row>
    <row r="873" spans="1:3" ht="15.75" thickBot="1">
      <c r="A873" s="115" t="s">
        <v>81</v>
      </c>
      <c r="B873" s="116"/>
      <c r="C873" s="117"/>
    </row>
    <row r="874" spans="1:3">
      <c r="A874" s="39">
        <v>1</v>
      </c>
      <c r="B874" s="7" t="s">
        <v>58</v>
      </c>
      <c r="C874" s="40" t="s">
        <v>99</v>
      </c>
    </row>
    <row r="875" spans="1:3">
      <c r="A875" s="8">
        <v>2</v>
      </c>
      <c r="B875" s="9" t="s">
        <v>114</v>
      </c>
      <c r="C875" s="11" t="s">
        <v>101</v>
      </c>
    </row>
    <row r="876" spans="1:3" ht="15.75" thickBot="1">
      <c r="A876" s="17">
        <v>3</v>
      </c>
      <c r="B876" s="32" t="s">
        <v>115</v>
      </c>
      <c r="C876" s="46" t="s">
        <v>99</v>
      </c>
    </row>
    <row r="877" spans="1:3">
      <c r="A877" s="39">
        <v>4</v>
      </c>
      <c r="B877" s="7" t="s">
        <v>126</v>
      </c>
      <c r="C877" s="40" t="s">
        <v>99</v>
      </c>
    </row>
    <row r="878" spans="1:3">
      <c r="A878" s="8">
        <v>5</v>
      </c>
      <c r="B878" s="9" t="s">
        <v>116</v>
      </c>
      <c r="C878" s="11" t="s">
        <v>101</v>
      </c>
    </row>
    <row r="879" spans="1:3" ht="15.75" thickBot="1">
      <c r="A879" s="17">
        <v>6</v>
      </c>
      <c r="B879" s="32" t="s">
        <v>117</v>
      </c>
      <c r="C879" s="46" t="s">
        <v>99</v>
      </c>
    </row>
    <row r="880" spans="1:3">
      <c r="A880" s="39">
        <v>7</v>
      </c>
      <c r="B880" s="7" t="s">
        <v>182</v>
      </c>
      <c r="C880" s="40" t="s">
        <v>99</v>
      </c>
    </row>
    <row r="881" spans="1:3">
      <c r="A881" s="8">
        <v>8</v>
      </c>
      <c r="B881" s="9" t="s">
        <v>116</v>
      </c>
      <c r="C881" s="11" t="s">
        <v>101</v>
      </c>
    </row>
    <row r="882" spans="1:3" ht="15.75" thickBot="1">
      <c r="A882" s="17">
        <v>9</v>
      </c>
      <c r="B882" s="32" t="s">
        <v>117</v>
      </c>
      <c r="C882" s="46" t="s">
        <v>99</v>
      </c>
    </row>
    <row r="883" spans="1:3">
      <c r="A883" s="39">
        <v>10</v>
      </c>
      <c r="B883" s="7" t="s">
        <v>118</v>
      </c>
      <c r="C883" s="40" t="s">
        <v>99</v>
      </c>
    </row>
    <row r="884" spans="1:3">
      <c r="A884" s="8">
        <v>11</v>
      </c>
      <c r="B884" s="9" t="s">
        <v>119</v>
      </c>
      <c r="C884" s="11" t="s">
        <v>101</v>
      </c>
    </row>
    <row r="885" spans="1:3" ht="15.75" thickBot="1">
      <c r="A885" s="17">
        <v>12</v>
      </c>
      <c r="B885" s="32" t="s">
        <v>120</v>
      </c>
      <c r="C885" s="46" t="s">
        <v>99</v>
      </c>
    </row>
    <row r="886" spans="1:3">
      <c r="A886" s="39">
        <v>13</v>
      </c>
      <c r="B886" s="7" t="s">
        <v>121</v>
      </c>
      <c r="C886" s="40" t="s">
        <v>99</v>
      </c>
    </row>
    <row r="887" spans="1:3">
      <c r="A887" s="8">
        <v>14</v>
      </c>
      <c r="B887" s="9" t="s">
        <v>122</v>
      </c>
      <c r="C887" s="11" t="s">
        <v>101</v>
      </c>
    </row>
    <row r="888" spans="1:3" ht="15.75" thickBot="1">
      <c r="A888" s="17">
        <v>15</v>
      </c>
      <c r="B888" s="32" t="s">
        <v>123</v>
      </c>
      <c r="C888" s="46" t="s">
        <v>99</v>
      </c>
    </row>
  </sheetData>
  <mergeCells count="295">
    <mergeCell ref="G249:L250"/>
    <mergeCell ref="A430:D431"/>
    <mergeCell ref="E561:K562"/>
    <mergeCell ref="A420:A421"/>
    <mergeCell ref="A422:D422"/>
    <mergeCell ref="A425:A426"/>
    <mergeCell ref="A427:A428"/>
    <mergeCell ref="A58:D59"/>
    <mergeCell ref="A376:A377"/>
    <mergeCell ref="A353:A354"/>
    <mergeCell ref="A355:D355"/>
    <mergeCell ref="A358:A359"/>
    <mergeCell ref="A360:A361"/>
    <mergeCell ref="A362:D362"/>
    <mergeCell ref="A365:A366"/>
    <mergeCell ref="A339:D339"/>
    <mergeCell ref="A341:D341"/>
    <mergeCell ref="A344:A345"/>
    <mergeCell ref="A346:A347"/>
    <mergeCell ref="A348:D348"/>
    <mergeCell ref="A351:A352"/>
    <mergeCell ref="A325:D325"/>
    <mergeCell ref="A328:A329"/>
    <mergeCell ref="A378:D378"/>
    <mergeCell ref="A381:A382"/>
    <mergeCell ref="A383:A384"/>
    <mergeCell ref="A385:D385"/>
    <mergeCell ref="A388:A389"/>
    <mergeCell ref="A390:A391"/>
    <mergeCell ref="A367:A368"/>
    <mergeCell ref="A309:D309"/>
    <mergeCell ref="A369:D369"/>
    <mergeCell ref="A371:D371"/>
    <mergeCell ref="A374:A375"/>
    <mergeCell ref="A406:A407"/>
    <mergeCell ref="A408:D408"/>
    <mergeCell ref="A411:A412"/>
    <mergeCell ref="A413:A414"/>
    <mergeCell ref="A415:D415"/>
    <mergeCell ref="A418:A419"/>
    <mergeCell ref="A392:D392"/>
    <mergeCell ref="A395:A396"/>
    <mergeCell ref="A397:A398"/>
    <mergeCell ref="A399:D399"/>
    <mergeCell ref="A401:D401"/>
    <mergeCell ref="A404:A405"/>
    <mergeCell ref="A330:A331"/>
    <mergeCell ref="A332:D332"/>
    <mergeCell ref="A335:A336"/>
    <mergeCell ref="A337:A338"/>
    <mergeCell ref="A311:D311"/>
    <mergeCell ref="A314:A315"/>
    <mergeCell ref="A316:A317"/>
    <mergeCell ref="A318:D318"/>
    <mergeCell ref="A321:A322"/>
    <mergeCell ref="A323:A324"/>
    <mergeCell ref="A298:A299"/>
    <mergeCell ref="A300:A301"/>
    <mergeCell ref="A302:D302"/>
    <mergeCell ref="A305:A306"/>
    <mergeCell ref="A307:A308"/>
    <mergeCell ref="A284:A285"/>
    <mergeCell ref="A286:A287"/>
    <mergeCell ref="A288:D288"/>
    <mergeCell ref="A291:A292"/>
    <mergeCell ref="A293:A294"/>
    <mergeCell ref="A295:D295"/>
    <mergeCell ref="A270:A271"/>
    <mergeCell ref="A272:D272"/>
    <mergeCell ref="A275:A276"/>
    <mergeCell ref="A277:A278"/>
    <mergeCell ref="A279:D279"/>
    <mergeCell ref="A281:D281"/>
    <mergeCell ref="A256:A257"/>
    <mergeCell ref="A258:D258"/>
    <mergeCell ref="A261:A262"/>
    <mergeCell ref="A263:A264"/>
    <mergeCell ref="A265:D265"/>
    <mergeCell ref="A268:A269"/>
    <mergeCell ref="C244:E244"/>
    <mergeCell ref="C245:E245"/>
    <mergeCell ref="C246:E246"/>
    <mergeCell ref="A249:D249"/>
    <mergeCell ref="A251:D251"/>
    <mergeCell ref="A254:A255"/>
    <mergeCell ref="C215:E215"/>
    <mergeCell ref="A216:D216"/>
    <mergeCell ref="A218:E218"/>
    <mergeCell ref="A228:E228"/>
    <mergeCell ref="A235:E235"/>
    <mergeCell ref="C243:E243"/>
    <mergeCell ref="A186:E186"/>
    <mergeCell ref="A196:E196"/>
    <mergeCell ref="A204:E204"/>
    <mergeCell ref="C212:E212"/>
    <mergeCell ref="C213:E213"/>
    <mergeCell ref="C214:E214"/>
    <mergeCell ref="A172:E172"/>
    <mergeCell ref="C180:E180"/>
    <mergeCell ref="C181:E181"/>
    <mergeCell ref="C182:E182"/>
    <mergeCell ref="C183:E183"/>
    <mergeCell ref="A184:D184"/>
    <mergeCell ref="C150:E150"/>
    <mergeCell ref="C151:E151"/>
    <mergeCell ref="C152:E152"/>
    <mergeCell ref="A153:D153"/>
    <mergeCell ref="A155:E155"/>
    <mergeCell ref="A165:E165"/>
    <mergeCell ref="C120:E120"/>
    <mergeCell ref="A121:D121"/>
    <mergeCell ref="A123:E123"/>
    <mergeCell ref="A133:E133"/>
    <mergeCell ref="A141:E141"/>
    <mergeCell ref="C149:E149"/>
    <mergeCell ref="A92:E92"/>
    <mergeCell ref="A102:E102"/>
    <mergeCell ref="A109:E109"/>
    <mergeCell ref="C117:E117"/>
    <mergeCell ref="C118:E118"/>
    <mergeCell ref="C119:E119"/>
    <mergeCell ref="A78:E78"/>
    <mergeCell ref="C86:E86"/>
    <mergeCell ref="C87:E87"/>
    <mergeCell ref="C88:E88"/>
    <mergeCell ref="C89:E89"/>
    <mergeCell ref="A90:D90"/>
    <mergeCell ref="A40:D40"/>
    <mergeCell ref="A48:D48"/>
    <mergeCell ref="A61:E61"/>
    <mergeCell ref="A71:E71"/>
    <mergeCell ref="A4:D4"/>
    <mergeCell ref="A6:D6"/>
    <mergeCell ref="A14:D14"/>
    <mergeCell ref="A22:D22"/>
    <mergeCell ref="A30:D30"/>
    <mergeCell ref="A32:D32"/>
    <mergeCell ref="A7:A8"/>
    <mergeCell ref="A9:A10"/>
    <mergeCell ref="A11:A13"/>
    <mergeCell ref="A15:A16"/>
    <mergeCell ref="A17:A18"/>
    <mergeCell ref="A19:A21"/>
    <mergeCell ref="A23:A24"/>
    <mergeCell ref="A25:A26"/>
    <mergeCell ref="A27:A29"/>
    <mergeCell ref="C460:E460"/>
    <mergeCell ref="C461:E461"/>
    <mergeCell ref="A451:E451"/>
    <mergeCell ref="A443:E443"/>
    <mergeCell ref="A433:E433"/>
    <mergeCell ref="C459:E459"/>
    <mergeCell ref="A495:D495"/>
    <mergeCell ref="A497:E497"/>
    <mergeCell ref="A507:E507"/>
    <mergeCell ref="A463:D463"/>
    <mergeCell ref="A465:E465"/>
    <mergeCell ref="A475:E475"/>
    <mergeCell ref="A483:E483"/>
    <mergeCell ref="C491:E491"/>
    <mergeCell ref="C492:E492"/>
    <mergeCell ref="C493:E493"/>
    <mergeCell ref="C494:E494"/>
    <mergeCell ref="C462:E462"/>
    <mergeCell ref="A515:E515"/>
    <mergeCell ref="C523:E523"/>
    <mergeCell ref="C524:E524"/>
    <mergeCell ref="C525:E525"/>
    <mergeCell ref="C526:E526"/>
    <mergeCell ref="A527:D527"/>
    <mergeCell ref="A529:E529"/>
    <mergeCell ref="A539:E539"/>
    <mergeCell ref="A547:E547"/>
    <mergeCell ref="C555:E555"/>
    <mergeCell ref="C556:E556"/>
    <mergeCell ref="C557:E557"/>
    <mergeCell ref="C558:E558"/>
    <mergeCell ref="A560:C560"/>
    <mergeCell ref="A562:C562"/>
    <mergeCell ref="A603:C603"/>
    <mergeCell ref="A604:C604"/>
    <mergeCell ref="A605:C605"/>
    <mergeCell ref="A563:C563"/>
    <mergeCell ref="A564:C564"/>
    <mergeCell ref="A571:C571"/>
    <mergeCell ref="A572:C572"/>
    <mergeCell ref="A573:C573"/>
    <mergeCell ref="A574:C574"/>
    <mergeCell ref="A581:C581"/>
    <mergeCell ref="A582:C582"/>
    <mergeCell ref="A583:C583"/>
    <mergeCell ref="A584:C584"/>
    <mergeCell ref="A591:C591"/>
    <mergeCell ref="A592:C592"/>
    <mergeCell ref="A594:C594"/>
    <mergeCell ref="A595:C595"/>
    <mergeCell ref="A596:C596"/>
    <mergeCell ref="A633:C633"/>
    <mergeCell ref="A634:C634"/>
    <mergeCell ref="A636:C636"/>
    <mergeCell ref="A637:C637"/>
    <mergeCell ref="A638:C638"/>
    <mergeCell ref="A645:C645"/>
    <mergeCell ref="A646:C646"/>
    <mergeCell ref="A647:C647"/>
    <mergeCell ref="A606:C606"/>
    <mergeCell ref="A613:C613"/>
    <mergeCell ref="A614:C614"/>
    <mergeCell ref="A615:C615"/>
    <mergeCell ref="A616:C616"/>
    <mergeCell ref="A623:C623"/>
    <mergeCell ref="A624:C624"/>
    <mergeCell ref="A625:C625"/>
    <mergeCell ref="A626:C626"/>
    <mergeCell ref="A648:C648"/>
    <mergeCell ref="A655:C655"/>
    <mergeCell ref="A656:C656"/>
    <mergeCell ref="A657:C657"/>
    <mergeCell ref="A658:C658"/>
    <mergeCell ref="A665:C665"/>
    <mergeCell ref="A666:C666"/>
    <mergeCell ref="A667:C667"/>
    <mergeCell ref="A668:C668"/>
    <mergeCell ref="A675:C675"/>
    <mergeCell ref="A676:C676"/>
    <mergeCell ref="A677:C677"/>
    <mergeCell ref="A678:C678"/>
    <mergeCell ref="A685:C685"/>
    <mergeCell ref="A686:C686"/>
    <mergeCell ref="A688:C688"/>
    <mergeCell ref="A689:C689"/>
    <mergeCell ref="A690:C690"/>
    <mergeCell ref="A697:C697"/>
    <mergeCell ref="A698:C698"/>
    <mergeCell ref="A699:C699"/>
    <mergeCell ref="A700:C700"/>
    <mergeCell ref="A707:C707"/>
    <mergeCell ref="A708:C708"/>
    <mergeCell ref="A709:C709"/>
    <mergeCell ref="A710:C710"/>
    <mergeCell ref="A717:C717"/>
    <mergeCell ref="A718:C718"/>
    <mergeCell ref="A719:C719"/>
    <mergeCell ref="A720:C720"/>
    <mergeCell ref="A727:C727"/>
    <mergeCell ref="A728:C728"/>
    <mergeCell ref="A730:C730"/>
    <mergeCell ref="A760:C760"/>
    <mergeCell ref="A769:C769"/>
    <mergeCell ref="A770:C770"/>
    <mergeCell ref="A731:C731"/>
    <mergeCell ref="A732:C732"/>
    <mergeCell ref="A741:C741"/>
    <mergeCell ref="A742:C742"/>
    <mergeCell ref="A751:C751"/>
    <mergeCell ref="A752:C752"/>
    <mergeCell ref="A761:C761"/>
    <mergeCell ref="A762:C762"/>
    <mergeCell ref="A783:C783"/>
    <mergeCell ref="A784:C784"/>
    <mergeCell ref="A791:C791"/>
    <mergeCell ref="A792:C792"/>
    <mergeCell ref="A793:C793"/>
    <mergeCell ref="A794:C794"/>
    <mergeCell ref="A771:C771"/>
    <mergeCell ref="A772:C772"/>
    <mergeCell ref="A739:C739"/>
    <mergeCell ref="A740:C740"/>
    <mergeCell ref="A749:C749"/>
    <mergeCell ref="A750:C750"/>
    <mergeCell ref="A759:C759"/>
    <mergeCell ref="I54:M55"/>
    <mergeCell ref="I428:M430"/>
    <mergeCell ref="A873:C873"/>
    <mergeCell ref="A833:C833"/>
    <mergeCell ref="A834:C834"/>
    <mergeCell ref="A835:C835"/>
    <mergeCell ref="A851:C851"/>
    <mergeCell ref="A853:C853"/>
    <mergeCell ref="A854:C854"/>
    <mergeCell ref="A855:C855"/>
    <mergeCell ref="A871:C871"/>
    <mergeCell ref="A872:C872"/>
    <mergeCell ref="A801:C801"/>
    <mergeCell ref="A802:C802"/>
    <mergeCell ref="A803:C803"/>
    <mergeCell ref="A804:C804"/>
    <mergeCell ref="A811:C811"/>
    <mergeCell ref="A813:C813"/>
    <mergeCell ref="A815:C815"/>
    <mergeCell ref="A816:C816"/>
    <mergeCell ref="A817:C817"/>
    <mergeCell ref="A779:C779"/>
    <mergeCell ref="A780:C780"/>
    <mergeCell ref="A782:C78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30"/>
  <sheetViews>
    <sheetView workbookViewId="0">
      <selection activeCell="G13" sqref="G13"/>
    </sheetView>
  </sheetViews>
  <sheetFormatPr defaultRowHeight="15"/>
  <cols>
    <col min="2" max="2" width="55.42578125" customWidth="1"/>
    <col min="4" max="4" width="9.140625" customWidth="1"/>
  </cols>
  <sheetData>
    <row r="2" spans="1:4" ht="15.75" thickBot="1"/>
    <row r="3" spans="1:4">
      <c r="A3" s="207" t="s">
        <v>202</v>
      </c>
      <c r="B3" s="208"/>
      <c r="C3" s="208"/>
      <c r="D3" s="209"/>
    </row>
    <row r="4" spans="1:4" ht="15.75" thickBot="1">
      <c r="A4" s="210"/>
      <c r="B4" s="206"/>
      <c r="C4" s="206"/>
      <c r="D4" s="211"/>
    </row>
    <row r="5" spans="1:4" ht="15.75" thickBot="1">
      <c r="A5" s="124" t="s">
        <v>32</v>
      </c>
      <c r="B5" s="125"/>
      <c r="C5" s="125"/>
      <c r="D5" s="126"/>
    </row>
    <row r="6" spans="1:4" ht="15.75" thickBot="1">
      <c r="A6" s="1"/>
      <c r="B6" s="2" t="s">
        <v>0</v>
      </c>
      <c r="C6" s="2" t="s">
        <v>2</v>
      </c>
      <c r="D6" s="3" t="s">
        <v>3</v>
      </c>
    </row>
    <row r="7" spans="1:4" ht="15.75" thickBot="1">
      <c r="A7" s="159" t="s">
        <v>6</v>
      </c>
      <c r="B7" s="160"/>
      <c r="C7" s="160"/>
      <c r="D7" s="161"/>
    </row>
    <row r="8" spans="1:4">
      <c r="A8" s="39" t="s">
        <v>27</v>
      </c>
      <c r="B8" s="7" t="s">
        <v>24</v>
      </c>
      <c r="C8" s="7">
        <v>3</v>
      </c>
      <c r="D8" s="40">
        <v>8</v>
      </c>
    </row>
    <row r="9" spans="1:4" ht="15.75" thickBot="1">
      <c r="A9" s="17"/>
      <c r="B9" s="32" t="s">
        <v>25</v>
      </c>
      <c r="C9" s="32">
        <v>3</v>
      </c>
      <c r="D9" s="41">
        <v>8</v>
      </c>
    </row>
    <row r="10" spans="1:4">
      <c r="A10" s="39" t="s">
        <v>28</v>
      </c>
      <c r="B10" s="7" t="s">
        <v>30</v>
      </c>
      <c r="C10" s="7">
        <v>3</v>
      </c>
      <c r="D10" s="40">
        <v>8</v>
      </c>
    </row>
    <row r="11" spans="1:4" ht="15.75" thickBot="1">
      <c r="A11" s="17"/>
      <c r="B11" s="32" t="s">
        <v>26</v>
      </c>
      <c r="C11" s="32">
        <v>3</v>
      </c>
      <c r="D11" s="41">
        <v>8</v>
      </c>
    </row>
    <row r="12" spans="1:4">
      <c r="A12" s="39" t="s">
        <v>29</v>
      </c>
      <c r="B12" s="7" t="s">
        <v>31</v>
      </c>
      <c r="C12" s="7">
        <v>2</v>
      </c>
      <c r="D12" s="40">
        <v>8</v>
      </c>
    </row>
    <row r="13" spans="1:4">
      <c r="A13" s="8"/>
      <c r="B13" s="9" t="s">
        <v>43</v>
      </c>
      <c r="C13" s="9">
        <v>2</v>
      </c>
      <c r="D13" s="11">
        <v>8</v>
      </c>
    </row>
    <row r="14" spans="1:4" ht="15.75" thickBot="1">
      <c r="A14" s="17"/>
      <c r="B14" s="32" t="s">
        <v>44</v>
      </c>
      <c r="C14" s="32">
        <v>2</v>
      </c>
      <c r="D14" s="41">
        <v>8</v>
      </c>
    </row>
    <row r="15" spans="1:4" ht="15.75" thickBot="1">
      <c r="A15" s="118" t="s">
        <v>8</v>
      </c>
      <c r="B15" s="119"/>
      <c r="C15" s="119"/>
      <c r="D15" s="120"/>
    </row>
    <row r="16" spans="1:4">
      <c r="A16" s="39" t="s">
        <v>27</v>
      </c>
      <c r="B16" s="7" t="s">
        <v>34</v>
      </c>
      <c r="C16" s="7">
        <v>3</v>
      </c>
      <c r="D16" s="40">
        <v>12</v>
      </c>
    </row>
    <row r="17" spans="1:4" ht="15.75" thickBot="1">
      <c r="A17" s="17"/>
      <c r="B17" s="32" t="s">
        <v>39</v>
      </c>
      <c r="C17" s="32">
        <v>3</v>
      </c>
      <c r="D17" s="41">
        <v>12</v>
      </c>
    </row>
    <row r="18" spans="1:4">
      <c r="A18" s="39" t="s">
        <v>28</v>
      </c>
      <c r="B18" s="7" t="s">
        <v>35</v>
      </c>
      <c r="C18" s="7">
        <v>3</v>
      </c>
      <c r="D18" s="40">
        <v>12</v>
      </c>
    </row>
    <row r="19" spans="1:4" ht="15.75" thickBot="1">
      <c r="A19" s="17"/>
      <c r="B19" s="32" t="s">
        <v>36</v>
      </c>
      <c r="C19" s="32">
        <v>3</v>
      </c>
      <c r="D19" s="41">
        <v>12</v>
      </c>
    </row>
    <row r="20" spans="1:4">
      <c r="A20" s="39" t="s">
        <v>29</v>
      </c>
      <c r="B20" s="25" t="s">
        <v>18</v>
      </c>
      <c r="C20" s="25">
        <v>2</v>
      </c>
      <c r="D20" s="25">
        <v>12</v>
      </c>
    </row>
    <row r="21" spans="1:4">
      <c r="A21" s="19"/>
      <c r="B21" s="20" t="s">
        <v>37</v>
      </c>
      <c r="C21" s="20">
        <v>2</v>
      </c>
      <c r="D21" s="20">
        <v>12</v>
      </c>
    </row>
    <row r="22" spans="1:4" ht="15.75" thickBot="1">
      <c r="A22" s="21"/>
      <c r="B22" s="9" t="s">
        <v>38</v>
      </c>
      <c r="C22" s="22">
        <v>2</v>
      </c>
      <c r="D22" s="22">
        <v>12</v>
      </c>
    </row>
    <row r="23" spans="1:4" ht="15.75" thickBot="1">
      <c r="A23" s="154" t="s">
        <v>10</v>
      </c>
      <c r="B23" s="131"/>
      <c r="C23" s="131"/>
      <c r="D23" s="155"/>
    </row>
    <row r="24" spans="1:4">
      <c r="A24" s="39" t="s">
        <v>27</v>
      </c>
      <c r="B24" s="7" t="s">
        <v>33</v>
      </c>
      <c r="C24" s="7">
        <v>3</v>
      </c>
      <c r="D24" s="40">
        <v>10</v>
      </c>
    </row>
    <row r="25" spans="1:4" ht="15.75" thickBot="1">
      <c r="A25" s="17"/>
      <c r="B25" s="32" t="s">
        <v>40</v>
      </c>
      <c r="C25" s="32">
        <v>3</v>
      </c>
      <c r="D25" s="41">
        <v>10</v>
      </c>
    </row>
    <row r="26" spans="1:4">
      <c r="A26" s="39" t="s">
        <v>28</v>
      </c>
      <c r="B26" s="7" t="s">
        <v>35</v>
      </c>
      <c r="C26" s="7">
        <v>3</v>
      </c>
      <c r="D26" s="40">
        <v>10</v>
      </c>
    </row>
    <row r="27" spans="1:4" ht="15.75" thickBot="1">
      <c r="A27" s="17"/>
      <c r="B27" s="32" t="s">
        <v>36</v>
      </c>
      <c r="C27" s="32">
        <v>3</v>
      </c>
      <c r="D27" s="41">
        <v>10</v>
      </c>
    </row>
    <row r="28" spans="1:4">
      <c r="A28" s="39" t="s">
        <v>29</v>
      </c>
      <c r="B28" s="7" t="s">
        <v>31</v>
      </c>
      <c r="C28" s="7">
        <v>2</v>
      </c>
      <c r="D28" s="40">
        <v>8</v>
      </c>
    </row>
    <row r="29" spans="1:4">
      <c r="A29" s="19"/>
      <c r="B29" s="9" t="s">
        <v>41</v>
      </c>
      <c r="C29" s="9">
        <v>2</v>
      </c>
      <c r="D29" s="11">
        <v>8</v>
      </c>
    </row>
    <row r="30" spans="1:4" ht="15.75" thickBot="1">
      <c r="A30" s="21"/>
      <c r="B30" s="32" t="s">
        <v>42</v>
      </c>
      <c r="C30" s="32">
        <v>2</v>
      </c>
      <c r="D30" s="41">
        <v>8</v>
      </c>
    </row>
  </sheetData>
  <mergeCells count="5">
    <mergeCell ref="A5:D5"/>
    <mergeCell ref="A23:D23"/>
    <mergeCell ref="A15:D15"/>
    <mergeCell ref="A7:D7"/>
    <mergeCell ref="A3:D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"/>
  <sheetViews>
    <sheetView topLeftCell="F10" workbookViewId="0">
      <selection activeCell="K14" sqref="K14:M16"/>
    </sheetView>
  </sheetViews>
  <sheetFormatPr defaultRowHeight="15"/>
  <cols>
    <col min="1" max="1" width="4.7109375" customWidth="1"/>
    <col min="2" max="2" width="32.5703125" customWidth="1"/>
    <col min="3" max="3" width="8.85546875" customWidth="1"/>
    <col min="5" max="5" width="13.7109375" customWidth="1"/>
    <col min="6" max="6" width="10.28515625" bestFit="1" customWidth="1"/>
    <col min="11" max="11" width="17.140625" customWidth="1"/>
    <col min="12" max="13" width="28.7109375" customWidth="1"/>
    <col min="14" max="14" width="15.85546875" customWidth="1"/>
    <col min="15" max="15" width="16.42578125" customWidth="1"/>
  </cols>
  <sheetData>
    <row r="1" spans="1:13" ht="15.75" thickBot="1"/>
    <row r="2" spans="1:13">
      <c r="A2" s="207" t="s">
        <v>200</v>
      </c>
      <c r="B2" s="208"/>
      <c r="C2" s="208"/>
      <c r="D2" s="208"/>
      <c r="E2" s="208"/>
      <c r="F2" s="208"/>
      <c r="G2" s="209"/>
    </row>
    <row r="3" spans="1:13" ht="15.75" thickBot="1">
      <c r="A3" s="210"/>
      <c r="B3" s="206"/>
      <c r="C3" s="206"/>
      <c r="D3" s="206"/>
      <c r="E3" s="206"/>
      <c r="F3" s="206"/>
      <c r="G3" s="211"/>
    </row>
    <row r="4" spans="1:13" ht="15.75" thickBot="1">
      <c r="A4" s="124" t="s">
        <v>19</v>
      </c>
      <c r="B4" s="125"/>
      <c r="C4" s="125"/>
      <c r="D4" s="126"/>
      <c r="E4" s="36">
        <v>100</v>
      </c>
      <c r="F4" s="37">
        <v>100</v>
      </c>
      <c r="G4" s="37">
        <v>100</v>
      </c>
    </row>
    <row r="5" spans="1:13" ht="15.75" thickBot="1">
      <c r="A5" s="1"/>
      <c r="B5" s="2" t="s">
        <v>0</v>
      </c>
      <c r="C5" s="2" t="s">
        <v>1</v>
      </c>
      <c r="D5" s="2" t="s">
        <v>2</v>
      </c>
      <c r="E5" s="3" t="s">
        <v>3</v>
      </c>
      <c r="F5" s="4" t="s">
        <v>4</v>
      </c>
      <c r="G5" s="5" t="s">
        <v>5</v>
      </c>
    </row>
    <row r="6" spans="1:13">
      <c r="A6" s="197" t="s">
        <v>6</v>
      </c>
      <c r="B6" s="198"/>
      <c r="C6" s="198"/>
      <c r="D6" s="198"/>
      <c r="E6" s="199"/>
      <c r="F6" s="6"/>
      <c r="G6" s="7"/>
    </row>
    <row r="7" spans="1:13">
      <c r="A7" s="8">
        <v>1</v>
      </c>
      <c r="B7" s="9" t="s">
        <v>12</v>
      </c>
      <c r="C7" s="38">
        <f>F7*E4</f>
        <v>72.5</v>
      </c>
      <c r="D7" s="9">
        <v>3</v>
      </c>
      <c r="E7" s="11">
        <v>4</v>
      </c>
      <c r="F7" s="13">
        <v>0.72499999999999998</v>
      </c>
      <c r="G7" s="9">
        <f t="shared" ref="G7:G12" si="0">E7*D7</f>
        <v>12</v>
      </c>
    </row>
    <row r="8" spans="1:13">
      <c r="A8" s="8"/>
      <c r="B8" s="9"/>
      <c r="C8" s="38">
        <f>F8*E4</f>
        <v>80</v>
      </c>
      <c r="D8" s="9">
        <v>3</v>
      </c>
      <c r="E8" s="11">
        <v>3</v>
      </c>
      <c r="F8" s="13">
        <v>0.8</v>
      </c>
      <c r="G8" s="9">
        <f t="shared" si="0"/>
        <v>9</v>
      </c>
    </row>
    <row r="9" spans="1:13">
      <c r="A9" s="8">
        <v>2</v>
      </c>
      <c r="B9" s="9" t="s">
        <v>7</v>
      </c>
      <c r="C9" s="38">
        <f>F9*F4</f>
        <v>65</v>
      </c>
      <c r="D9" s="9">
        <v>4</v>
      </c>
      <c r="E9" s="11">
        <v>4</v>
      </c>
      <c r="F9" s="13">
        <v>0.65</v>
      </c>
      <c r="G9" s="9">
        <f t="shared" si="0"/>
        <v>16</v>
      </c>
    </row>
    <row r="10" spans="1:13">
      <c r="A10" s="8"/>
      <c r="B10" s="9"/>
      <c r="C10" s="38">
        <f>F10*F4</f>
        <v>70</v>
      </c>
      <c r="D10" s="9">
        <v>3</v>
      </c>
      <c r="E10" s="11">
        <v>3</v>
      </c>
      <c r="F10" s="13">
        <v>0.7</v>
      </c>
      <c r="G10" s="9">
        <f t="shared" si="0"/>
        <v>9</v>
      </c>
    </row>
    <row r="11" spans="1:13">
      <c r="A11" s="8">
        <v>3</v>
      </c>
      <c r="B11" s="9" t="s">
        <v>12</v>
      </c>
      <c r="C11" s="38">
        <f>F11*E4</f>
        <v>70</v>
      </c>
      <c r="D11" s="9">
        <v>4</v>
      </c>
      <c r="E11" s="11">
        <v>3</v>
      </c>
      <c r="F11" s="13">
        <v>0.7</v>
      </c>
      <c r="G11" s="9">
        <f t="shared" si="0"/>
        <v>12</v>
      </c>
    </row>
    <row r="12" spans="1:13">
      <c r="A12" s="8"/>
      <c r="B12" s="9"/>
      <c r="C12" s="38">
        <f>F12*E4</f>
        <v>75</v>
      </c>
      <c r="D12" s="9">
        <v>4</v>
      </c>
      <c r="E12" s="11">
        <v>2</v>
      </c>
      <c r="F12" s="13">
        <v>0.75</v>
      </c>
      <c r="G12" s="9">
        <f t="shared" si="0"/>
        <v>8</v>
      </c>
    </row>
    <row r="13" spans="1:13" ht="15.75" thickBot="1">
      <c r="A13" s="8">
        <v>4</v>
      </c>
      <c r="B13" s="9" t="s">
        <v>17</v>
      </c>
      <c r="C13" s="10"/>
      <c r="D13" s="9">
        <v>3</v>
      </c>
      <c r="E13" s="11">
        <v>8</v>
      </c>
      <c r="F13" s="13"/>
      <c r="G13" s="9"/>
    </row>
    <row r="14" spans="1:13" ht="15" customHeight="1">
      <c r="A14" s="8">
        <v>5</v>
      </c>
      <c r="B14" s="9" t="s">
        <v>18</v>
      </c>
      <c r="C14" s="10"/>
      <c r="D14" s="9">
        <v>3</v>
      </c>
      <c r="E14" s="11">
        <v>8</v>
      </c>
      <c r="F14" s="13"/>
      <c r="G14" s="9"/>
      <c r="K14" s="217" t="s">
        <v>203</v>
      </c>
      <c r="L14" s="218"/>
      <c r="M14" s="219"/>
    </row>
    <row r="15" spans="1:13" ht="15.75" thickBot="1">
      <c r="A15" s="15"/>
      <c r="B15" s="14"/>
      <c r="C15" s="14"/>
      <c r="D15" s="14"/>
      <c r="E15" s="16"/>
      <c r="F15" s="17"/>
      <c r="G15" s="18">
        <f>SUM(G7:G14)</f>
        <v>66</v>
      </c>
      <c r="K15" s="220"/>
      <c r="L15" s="221"/>
      <c r="M15" s="222"/>
    </row>
    <row r="16" spans="1:13" ht="15.75" thickBot="1">
      <c r="A16" s="200" t="s">
        <v>8</v>
      </c>
      <c r="B16" s="201"/>
      <c r="C16" s="201"/>
      <c r="D16" s="201"/>
      <c r="E16" s="201"/>
      <c r="F16" s="6"/>
      <c r="G16" s="7"/>
      <c r="K16" s="223"/>
      <c r="L16" s="224"/>
      <c r="M16" s="225"/>
    </row>
    <row r="17" spans="1:13">
      <c r="A17" s="8">
        <v>1</v>
      </c>
      <c r="B17" s="9" t="s">
        <v>9</v>
      </c>
      <c r="C17" s="38">
        <f>F17*G4</f>
        <v>72.5</v>
      </c>
      <c r="D17" s="9">
        <v>4</v>
      </c>
      <c r="E17" s="9">
        <v>5</v>
      </c>
      <c r="F17" s="13">
        <v>0.72499999999999998</v>
      </c>
      <c r="G17" s="9">
        <f t="shared" ref="G17:G20" si="1">E17*D17</f>
        <v>20</v>
      </c>
    </row>
    <row r="18" spans="1:13">
      <c r="A18" s="8"/>
      <c r="B18" s="9"/>
      <c r="C18" s="38">
        <f>F18*G4</f>
        <v>77.5</v>
      </c>
      <c r="D18" s="9">
        <v>4</v>
      </c>
      <c r="E18" s="9">
        <v>4</v>
      </c>
      <c r="F18" s="13">
        <v>0.77500000000000002</v>
      </c>
      <c r="G18" s="9">
        <f t="shared" si="1"/>
        <v>16</v>
      </c>
    </row>
    <row r="19" spans="1:13">
      <c r="A19" s="8">
        <v>2</v>
      </c>
      <c r="B19" s="9" t="s">
        <v>22</v>
      </c>
      <c r="C19" s="38">
        <f>F19*G4</f>
        <v>60</v>
      </c>
      <c r="D19" s="9">
        <v>3</v>
      </c>
      <c r="E19" s="9">
        <v>4</v>
      </c>
      <c r="F19" s="13">
        <v>0.6</v>
      </c>
      <c r="G19" s="9">
        <f t="shared" si="1"/>
        <v>12</v>
      </c>
    </row>
    <row r="20" spans="1:13">
      <c r="A20" s="8"/>
      <c r="B20" s="9"/>
      <c r="C20" s="38">
        <f>F20*G4</f>
        <v>65</v>
      </c>
      <c r="D20" s="9">
        <v>4</v>
      </c>
      <c r="E20" s="9">
        <v>4</v>
      </c>
      <c r="F20" s="13">
        <v>0.65</v>
      </c>
      <c r="G20" s="9">
        <f t="shared" si="1"/>
        <v>16</v>
      </c>
    </row>
    <row r="21" spans="1:13">
      <c r="A21" s="19">
        <v>3</v>
      </c>
      <c r="B21" s="20" t="s">
        <v>21</v>
      </c>
      <c r="C21" s="10"/>
      <c r="D21" s="20">
        <v>3</v>
      </c>
      <c r="E21" s="20">
        <v>8</v>
      </c>
      <c r="F21" s="19"/>
      <c r="G21" s="9"/>
      <c r="K21" s="9" t="s">
        <v>46</v>
      </c>
      <c r="L21" s="9" t="s">
        <v>5</v>
      </c>
      <c r="M21" s="9" t="s">
        <v>45</v>
      </c>
    </row>
    <row r="22" spans="1:13" ht="15.75" thickBot="1">
      <c r="A22" s="21">
        <v>4</v>
      </c>
      <c r="B22" s="9" t="s">
        <v>23</v>
      </c>
      <c r="C22" s="23"/>
      <c r="D22" s="22">
        <v>3</v>
      </c>
      <c r="E22" s="22">
        <v>8</v>
      </c>
      <c r="F22" s="21"/>
      <c r="G22" s="18">
        <f>SUM(G17:G21)</f>
        <v>64</v>
      </c>
      <c r="K22" s="9">
        <v>1</v>
      </c>
      <c r="L22" s="9">
        <v>200</v>
      </c>
      <c r="M22" s="42">
        <v>0.67</v>
      </c>
    </row>
    <row r="23" spans="1:13">
      <c r="A23" s="202" t="s">
        <v>10</v>
      </c>
      <c r="B23" s="203"/>
      <c r="C23" s="203"/>
      <c r="D23" s="203"/>
      <c r="E23" s="204"/>
      <c r="F23" s="24"/>
      <c r="G23" s="25"/>
      <c r="K23" s="9">
        <v>2</v>
      </c>
      <c r="L23" s="9">
        <v>170</v>
      </c>
      <c r="M23" s="42">
        <v>0.71</v>
      </c>
    </row>
    <row r="24" spans="1:13">
      <c r="A24" s="8">
        <v>1</v>
      </c>
      <c r="B24" s="9" t="s">
        <v>11</v>
      </c>
      <c r="C24" s="38">
        <f>F24*G4</f>
        <v>72.5</v>
      </c>
      <c r="D24" s="9">
        <v>3</v>
      </c>
      <c r="E24" s="11">
        <v>3</v>
      </c>
      <c r="F24" s="13">
        <v>0.72499999999999998</v>
      </c>
      <c r="G24" s="9">
        <f t="shared" ref="G24:G28" si="2">E24*D24</f>
        <v>9</v>
      </c>
      <c r="K24" s="9">
        <v>3</v>
      </c>
      <c r="L24" s="9">
        <v>210</v>
      </c>
      <c r="M24" s="42">
        <v>0.68</v>
      </c>
    </row>
    <row r="25" spans="1:13">
      <c r="A25" s="8"/>
      <c r="B25" s="9"/>
      <c r="C25" s="38">
        <f>F25*G4</f>
        <v>80</v>
      </c>
      <c r="D25" s="9">
        <v>5</v>
      </c>
      <c r="E25" s="11">
        <v>2</v>
      </c>
      <c r="F25" s="13">
        <v>0.8</v>
      </c>
      <c r="G25" s="9">
        <f t="shared" si="2"/>
        <v>10</v>
      </c>
      <c r="K25" s="9">
        <v>4</v>
      </c>
      <c r="L25" s="9">
        <v>180</v>
      </c>
      <c r="M25" s="42">
        <v>0.72</v>
      </c>
    </row>
    <row r="26" spans="1:13">
      <c r="A26" s="8">
        <v>2</v>
      </c>
      <c r="B26" s="9" t="s">
        <v>12</v>
      </c>
      <c r="C26" s="10">
        <f>F26*E4</f>
        <v>67.5</v>
      </c>
      <c r="D26" s="9">
        <v>3</v>
      </c>
      <c r="E26" s="11">
        <v>3</v>
      </c>
      <c r="F26" s="13">
        <v>0.67500000000000004</v>
      </c>
      <c r="G26" s="9">
        <f t="shared" si="2"/>
        <v>9</v>
      </c>
      <c r="K26" s="9">
        <v>5</v>
      </c>
      <c r="L26" s="9">
        <v>220</v>
      </c>
      <c r="M26" s="42">
        <v>0.69</v>
      </c>
    </row>
    <row r="27" spans="1:13">
      <c r="A27" s="8"/>
      <c r="B27" s="9"/>
      <c r="C27" s="10">
        <f>F27*E4</f>
        <v>70</v>
      </c>
      <c r="D27" s="9">
        <v>3</v>
      </c>
      <c r="E27" s="11">
        <v>3</v>
      </c>
      <c r="F27" s="13">
        <v>0.7</v>
      </c>
      <c r="G27" s="9">
        <f t="shared" si="2"/>
        <v>9</v>
      </c>
      <c r="K27" s="9">
        <v>6</v>
      </c>
      <c r="L27" s="9">
        <v>190</v>
      </c>
      <c r="M27" s="42">
        <v>0.73</v>
      </c>
    </row>
    <row r="28" spans="1:13">
      <c r="A28" s="8">
        <v>3</v>
      </c>
      <c r="B28" s="9" t="s">
        <v>7</v>
      </c>
      <c r="C28" s="38">
        <f>F28*F4</f>
        <v>62.5</v>
      </c>
      <c r="D28" s="9">
        <v>4</v>
      </c>
      <c r="E28" s="11">
        <v>5</v>
      </c>
      <c r="F28" s="13">
        <v>0.625</v>
      </c>
      <c r="G28" s="9">
        <f t="shared" si="2"/>
        <v>20</v>
      </c>
    </row>
    <row r="29" spans="1:13">
      <c r="A29" s="19">
        <v>4</v>
      </c>
      <c r="B29" s="20" t="s">
        <v>13</v>
      </c>
      <c r="C29" s="9"/>
      <c r="D29" s="20">
        <v>3</v>
      </c>
      <c r="E29" s="26">
        <v>8</v>
      </c>
      <c r="F29" s="19"/>
      <c r="G29" s="9"/>
    </row>
    <row r="30" spans="1:13">
      <c r="A30" s="19">
        <v>5</v>
      </c>
      <c r="B30" s="20" t="s">
        <v>18</v>
      </c>
      <c r="C30" s="9"/>
      <c r="D30" s="20">
        <v>3</v>
      </c>
      <c r="E30" s="26">
        <v>8</v>
      </c>
      <c r="F30" s="19"/>
      <c r="G30" s="28">
        <f>SUM(G24:G29)</f>
        <v>57</v>
      </c>
    </row>
    <row r="31" spans="1:13">
      <c r="A31" s="19"/>
      <c r="B31" s="20"/>
      <c r="C31" s="29"/>
      <c r="D31" s="20"/>
      <c r="E31" s="27" t="s">
        <v>14</v>
      </c>
      <c r="F31" s="30">
        <f>(G7*F7+G8*F8+G11*F11+F12*G12+F26*G26+G27*F27)/G31</f>
        <v>0.72330508474576272</v>
      </c>
      <c r="G31" s="31">
        <f>G27+G26+G7+G8+G11+G12</f>
        <v>59</v>
      </c>
      <c r="K31" s="9" t="s">
        <v>46</v>
      </c>
      <c r="L31" s="9" t="s">
        <v>5</v>
      </c>
      <c r="M31" s="9" t="s">
        <v>45</v>
      </c>
    </row>
    <row r="32" spans="1:13">
      <c r="A32" s="19"/>
      <c r="B32" s="20"/>
      <c r="C32" s="29"/>
      <c r="D32" s="20"/>
      <c r="E32" s="27" t="s">
        <v>15</v>
      </c>
      <c r="F32" s="30">
        <f>(G9*F9+G10*F10+G19*F19+G20*F20+G28*F28+G24*F24+G25*F25)/G32</f>
        <v>0.66657608695652171</v>
      </c>
      <c r="G32" s="31">
        <f>G28+G25+G24+G20+G19+G10+G9</f>
        <v>92</v>
      </c>
      <c r="K32" s="9">
        <v>1</v>
      </c>
      <c r="L32" s="9">
        <v>220</v>
      </c>
      <c r="M32" s="42">
        <v>0.67</v>
      </c>
    </row>
    <row r="33" spans="1:13">
      <c r="A33" s="8"/>
      <c r="B33" s="9"/>
      <c r="C33" s="9"/>
      <c r="D33" s="9"/>
      <c r="E33" s="12" t="s">
        <v>16</v>
      </c>
      <c r="F33" s="30">
        <f>(G17*F17+F18*G18)/G33</f>
        <v>0.74722222222222223</v>
      </c>
      <c r="G33" s="31">
        <f>G18+G17</f>
        <v>36</v>
      </c>
      <c r="K33" s="9">
        <v>2</v>
      </c>
      <c r="L33" s="9">
        <v>210</v>
      </c>
      <c r="M33" s="42">
        <v>0.68</v>
      </c>
    </row>
    <row r="34" spans="1:13" ht="15.75" thickBot="1">
      <c r="A34" s="17"/>
      <c r="B34" s="32"/>
      <c r="C34" s="32"/>
      <c r="D34" s="32"/>
      <c r="E34" s="33" t="s">
        <v>20</v>
      </c>
      <c r="F34" s="34">
        <f>(G28*F28+G27*F27+G26*F26+G25*F25+G24*F24+G20*F20+F19*G19+G18*F18+G17*F17+G12*F12+G11*F11+G10*F10+G9*F9+G8*F8+G7*F7)/G34</f>
        <v>0.70000000000000007</v>
      </c>
      <c r="G34" s="35">
        <f>G33+G32+G31</f>
        <v>187</v>
      </c>
      <c r="K34" s="9">
        <v>3</v>
      </c>
      <c r="L34" s="9">
        <v>200</v>
      </c>
      <c r="M34" s="42">
        <v>0.69</v>
      </c>
    </row>
    <row r="35" spans="1:13">
      <c r="K35" s="9">
        <v>4</v>
      </c>
      <c r="L35" s="9">
        <v>190</v>
      </c>
      <c r="M35" s="42">
        <v>0.7</v>
      </c>
    </row>
    <row r="36" spans="1:13">
      <c r="K36" s="9">
        <v>5</v>
      </c>
      <c r="L36" s="9">
        <v>180</v>
      </c>
      <c r="M36" s="42">
        <v>0.71</v>
      </c>
    </row>
    <row r="37" spans="1:13">
      <c r="K37" s="9">
        <v>6</v>
      </c>
      <c r="L37" s="9">
        <v>170</v>
      </c>
      <c r="M37" s="42">
        <v>0.72</v>
      </c>
    </row>
  </sheetData>
  <mergeCells count="6">
    <mergeCell ref="K14:M16"/>
    <mergeCell ref="A6:E6"/>
    <mergeCell ref="A16:E16"/>
    <mergeCell ref="A23:E23"/>
    <mergeCell ref="A4:D4"/>
    <mergeCell ref="A2:G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D65"/>
  <sheetViews>
    <sheetView topLeftCell="A2" workbookViewId="0">
      <selection activeCell="I11" sqref="I11"/>
    </sheetView>
  </sheetViews>
  <sheetFormatPr defaultRowHeight="15"/>
  <cols>
    <col min="1" max="1" width="12.7109375" customWidth="1"/>
    <col min="2" max="2" width="49.85546875" customWidth="1"/>
  </cols>
  <sheetData>
    <row r="2" spans="1:4" ht="15.75" thickBot="1"/>
    <row r="3" spans="1:4">
      <c r="A3" s="212" t="s">
        <v>200</v>
      </c>
      <c r="B3" s="213"/>
      <c r="C3" s="213"/>
      <c r="D3" s="214"/>
    </row>
    <row r="4" spans="1:4" ht="15.75" thickBot="1">
      <c r="A4" s="215"/>
      <c r="B4" s="205"/>
      <c r="C4" s="205"/>
      <c r="D4" s="216"/>
    </row>
    <row r="5" spans="1:4" ht="15.75" thickBot="1">
      <c r="A5" s="124" t="s">
        <v>67</v>
      </c>
      <c r="B5" s="125"/>
      <c r="C5" s="125"/>
      <c r="D5" s="126"/>
    </row>
    <row r="6" spans="1:4" ht="15.75" thickBot="1">
      <c r="A6" s="1"/>
      <c r="B6" s="2" t="s">
        <v>0</v>
      </c>
      <c r="C6" s="2" t="s">
        <v>2</v>
      </c>
      <c r="D6" s="3" t="s">
        <v>3</v>
      </c>
    </row>
    <row r="7" spans="1:4">
      <c r="A7" s="159" t="s">
        <v>6</v>
      </c>
      <c r="B7" s="160"/>
      <c r="C7" s="160"/>
      <c r="D7" s="161"/>
    </row>
    <row r="8" spans="1:4">
      <c r="A8" s="9">
        <v>1</v>
      </c>
      <c r="B8" s="9" t="s">
        <v>50</v>
      </c>
      <c r="C8" s="9">
        <v>5</v>
      </c>
      <c r="D8" s="9">
        <v>6</v>
      </c>
    </row>
    <row r="9" spans="1:4" ht="15.75" thickBot="1">
      <c r="A9" s="14">
        <v>2</v>
      </c>
      <c r="B9" s="14" t="s">
        <v>48</v>
      </c>
      <c r="C9" s="14">
        <v>4</v>
      </c>
      <c r="D9" s="14">
        <v>12</v>
      </c>
    </row>
    <row r="10" spans="1:4">
      <c r="A10" s="165" t="s">
        <v>65</v>
      </c>
      <c r="B10" s="7" t="s">
        <v>49</v>
      </c>
      <c r="C10" s="7">
        <v>4</v>
      </c>
      <c r="D10" s="40">
        <v>8</v>
      </c>
    </row>
    <row r="11" spans="1:4" ht="15.75" thickBot="1">
      <c r="A11" s="166"/>
      <c r="B11" s="32" t="s">
        <v>60</v>
      </c>
      <c r="C11" s="32">
        <v>4</v>
      </c>
      <c r="D11" s="41">
        <v>8</v>
      </c>
    </row>
    <row r="12" spans="1:4">
      <c r="A12" s="165" t="s">
        <v>66</v>
      </c>
      <c r="B12" s="7" t="s">
        <v>34</v>
      </c>
      <c r="C12" s="7">
        <v>4</v>
      </c>
      <c r="D12" s="40">
        <v>8</v>
      </c>
    </row>
    <row r="13" spans="1:4" ht="15.75" thickBot="1">
      <c r="A13" s="166"/>
      <c r="B13" s="32" t="s">
        <v>121</v>
      </c>
      <c r="C13" s="32">
        <v>4</v>
      </c>
      <c r="D13" s="41">
        <v>8</v>
      </c>
    </row>
    <row r="14" spans="1:4" ht="15.75" thickBot="1">
      <c r="A14" s="118" t="s">
        <v>8</v>
      </c>
      <c r="B14" s="119"/>
      <c r="C14" s="119"/>
      <c r="D14" s="120"/>
    </row>
    <row r="15" spans="1:4">
      <c r="A15" s="25">
        <v>1</v>
      </c>
      <c r="B15" s="25" t="s">
        <v>51</v>
      </c>
      <c r="C15" s="25">
        <v>5</v>
      </c>
      <c r="D15" s="25">
        <v>6</v>
      </c>
    </row>
    <row r="16" spans="1:4" ht="15.75" thickBot="1">
      <c r="A16" s="14">
        <v>2</v>
      </c>
      <c r="B16" s="14" t="s">
        <v>52</v>
      </c>
      <c r="C16" s="14">
        <v>4</v>
      </c>
      <c r="D16" s="14">
        <v>12</v>
      </c>
    </row>
    <row r="17" spans="1:4">
      <c r="A17" s="165" t="s">
        <v>65</v>
      </c>
      <c r="B17" s="44" t="s">
        <v>63</v>
      </c>
      <c r="C17" s="7">
        <v>4</v>
      </c>
      <c r="D17" s="40">
        <v>8</v>
      </c>
    </row>
    <row r="18" spans="1:4" ht="15.75" thickBot="1">
      <c r="A18" s="166"/>
      <c r="B18" s="32" t="s">
        <v>53</v>
      </c>
      <c r="C18" s="32">
        <v>4</v>
      </c>
      <c r="D18" s="41">
        <v>8</v>
      </c>
    </row>
    <row r="19" spans="1:4">
      <c r="A19" s="165" t="s">
        <v>66</v>
      </c>
      <c r="B19" s="7" t="s">
        <v>54</v>
      </c>
      <c r="C19" s="7">
        <v>4</v>
      </c>
      <c r="D19" s="40">
        <v>8</v>
      </c>
    </row>
    <row r="20" spans="1:4" ht="15.75" thickBot="1">
      <c r="A20" s="166"/>
      <c r="B20" s="22" t="s">
        <v>55</v>
      </c>
      <c r="C20" s="22">
        <v>4</v>
      </c>
      <c r="D20" s="43">
        <v>8</v>
      </c>
    </row>
    <row r="21" spans="1:4">
      <c r="A21" s="154" t="s">
        <v>10</v>
      </c>
      <c r="B21" s="131"/>
      <c r="C21" s="131"/>
      <c r="D21" s="155"/>
    </row>
    <row r="22" spans="1:4">
      <c r="A22" s="25">
        <v>1</v>
      </c>
      <c r="B22" s="25" t="s">
        <v>56</v>
      </c>
      <c r="C22" s="25">
        <v>5</v>
      </c>
      <c r="D22" s="25">
        <v>6</v>
      </c>
    </row>
    <row r="23" spans="1:4" ht="15.75" thickBot="1">
      <c r="A23" s="14">
        <v>2</v>
      </c>
      <c r="B23" s="14" t="s">
        <v>57</v>
      </c>
      <c r="C23" s="14">
        <v>4</v>
      </c>
      <c r="D23" s="14">
        <v>12</v>
      </c>
    </row>
    <row r="24" spans="1:4">
      <c r="A24" s="165" t="s">
        <v>65</v>
      </c>
      <c r="B24" s="44" t="s">
        <v>39</v>
      </c>
      <c r="C24" s="7">
        <v>4</v>
      </c>
      <c r="D24" s="40">
        <v>8</v>
      </c>
    </row>
    <row r="25" spans="1:4" ht="15.75" thickBot="1">
      <c r="A25" s="166"/>
      <c r="B25" s="32" t="s">
        <v>59</v>
      </c>
      <c r="C25" s="32">
        <v>4</v>
      </c>
      <c r="D25" s="41">
        <v>8</v>
      </c>
    </row>
    <row r="26" spans="1:4">
      <c r="A26" s="165" t="s">
        <v>66</v>
      </c>
      <c r="B26" s="7" t="s">
        <v>58</v>
      </c>
      <c r="C26" s="7">
        <v>4</v>
      </c>
      <c r="D26" s="40">
        <v>8</v>
      </c>
    </row>
    <row r="27" spans="1:4" ht="15.75" thickBot="1">
      <c r="A27" s="166"/>
      <c r="B27" s="22" t="s">
        <v>61</v>
      </c>
      <c r="C27" s="22">
        <v>4</v>
      </c>
      <c r="D27" s="43">
        <v>8</v>
      </c>
    </row>
    <row r="28" spans="1:4">
      <c r="A28" s="167" t="s">
        <v>47</v>
      </c>
      <c r="B28" s="168"/>
      <c r="C28" s="168"/>
      <c r="D28" s="169"/>
    </row>
    <row r="29" spans="1:4">
      <c r="A29" s="9">
        <v>1</v>
      </c>
      <c r="B29" s="9" t="s">
        <v>62</v>
      </c>
      <c r="C29" s="9">
        <v>5</v>
      </c>
      <c r="D29" s="9">
        <v>6</v>
      </c>
    </row>
    <row r="30" spans="1:4" ht="15.75" thickBot="1">
      <c r="A30" s="14">
        <v>2</v>
      </c>
      <c r="B30" s="14" t="s">
        <v>73</v>
      </c>
      <c r="C30" s="14">
        <v>4</v>
      </c>
      <c r="D30" s="14">
        <v>12</v>
      </c>
    </row>
    <row r="31" spans="1:4">
      <c r="A31" s="165" t="s">
        <v>65</v>
      </c>
      <c r="B31" s="7" t="s">
        <v>26</v>
      </c>
      <c r="C31" s="7">
        <v>4</v>
      </c>
      <c r="D31" s="40">
        <v>8</v>
      </c>
    </row>
    <row r="32" spans="1:4" ht="15.75" thickBot="1">
      <c r="A32" s="166"/>
      <c r="B32" s="32" t="s">
        <v>36</v>
      </c>
      <c r="C32" s="32">
        <v>4</v>
      </c>
      <c r="D32" s="41">
        <v>8</v>
      </c>
    </row>
    <row r="33" spans="1:4">
      <c r="A33" s="165" t="s">
        <v>66</v>
      </c>
      <c r="B33" s="7" t="s">
        <v>35</v>
      </c>
      <c r="C33" s="7">
        <v>4</v>
      </c>
      <c r="D33" s="40">
        <v>8</v>
      </c>
    </row>
    <row r="34" spans="1:4" ht="15.75" thickBot="1">
      <c r="A34" s="166"/>
      <c r="B34" s="32" t="s">
        <v>64</v>
      </c>
      <c r="C34" s="32">
        <v>4</v>
      </c>
      <c r="D34" s="41">
        <v>8</v>
      </c>
    </row>
    <row r="35" spans="1:4" ht="15.75" thickBot="1">
      <c r="A35" s="94"/>
      <c r="B35" s="95"/>
      <c r="C35" s="95"/>
      <c r="D35" s="96"/>
    </row>
    <row r="36" spans="1:4" ht="15.75" thickBot="1">
      <c r="A36" s="124" t="s">
        <v>68</v>
      </c>
      <c r="B36" s="125"/>
      <c r="C36" s="125"/>
      <c r="D36" s="126"/>
    </row>
    <row r="37" spans="1:4" ht="15.75" thickBot="1">
      <c r="A37" s="1"/>
      <c r="B37" s="2" t="s">
        <v>0</v>
      </c>
      <c r="C37" s="2" t="s">
        <v>2</v>
      </c>
      <c r="D37" s="3" t="s">
        <v>3</v>
      </c>
    </row>
    <row r="38" spans="1:4">
      <c r="A38" s="72" t="s">
        <v>6</v>
      </c>
      <c r="B38" s="73"/>
      <c r="C38" s="73"/>
      <c r="D38" s="74"/>
    </row>
    <row r="39" spans="1:4">
      <c r="A39" s="9">
        <v>1</v>
      </c>
      <c r="B39" s="9" t="s">
        <v>69</v>
      </c>
      <c r="C39" s="9">
        <v>4</v>
      </c>
      <c r="D39" s="9">
        <v>5</v>
      </c>
    </row>
    <row r="40" spans="1:4" ht="15.75" thickBot="1">
      <c r="A40" s="14">
        <v>2</v>
      </c>
      <c r="B40" s="14" t="s">
        <v>70</v>
      </c>
      <c r="C40" s="14">
        <v>3</v>
      </c>
      <c r="D40" s="14">
        <v>15</v>
      </c>
    </row>
    <row r="41" spans="1:4">
      <c r="A41" s="75" t="s">
        <v>65</v>
      </c>
      <c r="B41" s="7" t="s">
        <v>49</v>
      </c>
      <c r="C41" s="7">
        <v>3</v>
      </c>
      <c r="D41" s="40">
        <v>10</v>
      </c>
    </row>
    <row r="42" spans="1:4" ht="15.75" thickBot="1">
      <c r="A42" s="76"/>
      <c r="B42" s="32" t="s">
        <v>60</v>
      </c>
      <c r="C42" s="32">
        <v>3</v>
      </c>
      <c r="D42" s="41">
        <v>10</v>
      </c>
    </row>
    <row r="43" spans="1:4">
      <c r="A43" s="75" t="s">
        <v>66</v>
      </c>
      <c r="B43" s="7" t="s">
        <v>34</v>
      </c>
      <c r="C43" s="7">
        <v>3</v>
      </c>
      <c r="D43" s="40">
        <v>10</v>
      </c>
    </row>
    <row r="44" spans="1:4" ht="15.75" thickBot="1">
      <c r="A44" s="76"/>
      <c r="B44" s="32" t="s">
        <v>121</v>
      </c>
      <c r="C44" s="22">
        <v>3</v>
      </c>
      <c r="D44" s="43">
        <v>10</v>
      </c>
    </row>
    <row r="45" spans="1:4" ht="15.75" thickBot="1">
      <c r="A45" s="63" t="s">
        <v>8</v>
      </c>
      <c r="B45" s="64"/>
      <c r="C45" s="64"/>
      <c r="D45" s="65"/>
    </row>
    <row r="46" spans="1:4">
      <c r="A46" s="25">
        <v>1</v>
      </c>
      <c r="B46" s="25" t="s">
        <v>71</v>
      </c>
      <c r="C46" s="25">
        <v>5</v>
      </c>
      <c r="D46" s="25">
        <v>6</v>
      </c>
    </row>
    <row r="47" spans="1:4" ht="15.75" thickBot="1">
      <c r="A47" s="14">
        <v>2</v>
      </c>
      <c r="B47" s="14" t="s">
        <v>30</v>
      </c>
      <c r="C47" s="14">
        <v>3</v>
      </c>
      <c r="D47" s="14">
        <v>15</v>
      </c>
    </row>
    <row r="48" spans="1:4">
      <c r="A48" s="75" t="s">
        <v>65</v>
      </c>
      <c r="B48" s="44" t="s">
        <v>63</v>
      </c>
      <c r="C48" s="7">
        <v>3</v>
      </c>
      <c r="D48" s="40">
        <v>10</v>
      </c>
    </row>
    <row r="49" spans="1:4" ht="15.75" thickBot="1">
      <c r="A49" s="76"/>
      <c r="B49" s="32" t="s">
        <v>53</v>
      </c>
      <c r="C49" s="32">
        <v>3</v>
      </c>
      <c r="D49" s="41">
        <v>10</v>
      </c>
    </row>
    <row r="50" spans="1:4">
      <c r="A50" s="75" t="s">
        <v>66</v>
      </c>
      <c r="B50" s="7" t="s">
        <v>54</v>
      </c>
      <c r="C50" s="7">
        <v>3</v>
      </c>
      <c r="D50" s="40">
        <v>10</v>
      </c>
    </row>
    <row r="51" spans="1:4" ht="15.75" thickBot="1">
      <c r="A51" s="76"/>
      <c r="B51" s="22" t="s">
        <v>55</v>
      </c>
      <c r="C51" s="22">
        <v>3</v>
      </c>
      <c r="D51" s="43">
        <v>10</v>
      </c>
    </row>
    <row r="52" spans="1:4">
      <c r="A52" s="70" t="s">
        <v>10</v>
      </c>
      <c r="B52" s="69"/>
      <c r="C52" s="69"/>
      <c r="D52" s="71"/>
    </row>
    <row r="53" spans="1:4">
      <c r="A53" s="25">
        <v>1</v>
      </c>
      <c r="B53" s="25" t="s">
        <v>56</v>
      </c>
      <c r="C53" s="25">
        <v>4</v>
      </c>
      <c r="D53" s="25">
        <v>5</v>
      </c>
    </row>
    <row r="54" spans="1:4" ht="15.75" thickBot="1">
      <c r="A54" s="14">
        <v>2</v>
      </c>
      <c r="B54" s="14" t="s">
        <v>49</v>
      </c>
      <c r="C54" s="14">
        <v>3</v>
      </c>
      <c r="D54" s="14">
        <v>15</v>
      </c>
    </row>
    <row r="55" spans="1:4">
      <c r="A55" s="75" t="s">
        <v>65</v>
      </c>
      <c r="B55" s="44" t="s">
        <v>39</v>
      </c>
      <c r="C55" s="7">
        <v>3</v>
      </c>
      <c r="D55" s="40">
        <v>10</v>
      </c>
    </row>
    <row r="56" spans="1:4" ht="15.75" thickBot="1">
      <c r="A56" s="76"/>
      <c r="B56" s="32" t="s">
        <v>59</v>
      </c>
      <c r="C56" s="32">
        <v>3</v>
      </c>
      <c r="D56" s="41">
        <v>10</v>
      </c>
    </row>
    <row r="57" spans="1:4">
      <c r="A57" s="75" t="s">
        <v>66</v>
      </c>
      <c r="B57" s="7" t="s">
        <v>58</v>
      </c>
      <c r="C57" s="7">
        <v>3</v>
      </c>
      <c r="D57" s="40">
        <v>10</v>
      </c>
    </row>
    <row r="58" spans="1:4" ht="15.75" thickBot="1">
      <c r="A58" s="76"/>
      <c r="B58" s="22" t="s">
        <v>61</v>
      </c>
      <c r="C58" s="22">
        <v>3</v>
      </c>
      <c r="D58" s="43">
        <v>10</v>
      </c>
    </row>
    <row r="59" spans="1:4">
      <c r="A59" s="77" t="s">
        <v>47</v>
      </c>
      <c r="B59" s="78"/>
      <c r="C59" s="78"/>
      <c r="D59" s="79"/>
    </row>
    <row r="60" spans="1:4">
      <c r="A60" s="9">
        <v>1</v>
      </c>
      <c r="B60" s="9" t="s">
        <v>72</v>
      </c>
      <c r="C60" s="9">
        <v>4</v>
      </c>
      <c r="D60" s="9">
        <v>5</v>
      </c>
    </row>
    <row r="61" spans="1:4" ht="15.75" thickBot="1">
      <c r="A61" s="14">
        <v>2</v>
      </c>
      <c r="B61" s="14" t="s">
        <v>74</v>
      </c>
      <c r="C61" s="14">
        <v>3</v>
      </c>
      <c r="D61" s="14">
        <v>15</v>
      </c>
    </row>
    <row r="62" spans="1:4">
      <c r="A62" s="75" t="s">
        <v>65</v>
      </c>
      <c r="B62" s="7" t="s">
        <v>26</v>
      </c>
      <c r="C62" s="7">
        <v>3</v>
      </c>
      <c r="D62" s="40">
        <v>10</v>
      </c>
    </row>
    <row r="63" spans="1:4" ht="15.75" thickBot="1">
      <c r="A63" s="76"/>
      <c r="B63" s="32" t="s">
        <v>36</v>
      </c>
      <c r="C63" s="32">
        <v>3</v>
      </c>
      <c r="D63" s="41">
        <v>10</v>
      </c>
    </row>
    <row r="64" spans="1:4">
      <c r="A64" s="75" t="s">
        <v>66</v>
      </c>
      <c r="B64" s="25" t="s">
        <v>35</v>
      </c>
      <c r="C64" s="7">
        <v>3</v>
      </c>
      <c r="D64" s="40">
        <v>10</v>
      </c>
    </row>
    <row r="65" spans="1:4" ht="15.75" thickBot="1">
      <c r="A65" s="76"/>
      <c r="B65" s="32" t="s">
        <v>64</v>
      </c>
      <c r="C65" s="22">
        <v>3</v>
      </c>
      <c r="D65" s="43">
        <v>10</v>
      </c>
    </row>
  </sheetData>
  <mergeCells count="15">
    <mergeCell ref="A3:D4"/>
    <mergeCell ref="A5:D5"/>
    <mergeCell ref="A7:D7"/>
    <mergeCell ref="A14:D14"/>
    <mergeCell ref="A21:D21"/>
    <mergeCell ref="A28:D28"/>
    <mergeCell ref="A10:A11"/>
    <mergeCell ref="A12:A13"/>
    <mergeCell ref="A17:A18"/>
    <mergeCell ref="A24:A25"/>
    <mergeCell ref="A36:D36"/>
    <mergeCell ref="A31:A32"/>
    <mergeCell ref="A19:A20"/>
    <mergeCell ref="A26:A27"/>
    <mergeCell ref="A33:A3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J8" sqref="J8"/>
    </sheetView>
  </sheetViews>
  <sheetFormatPr defaultRowHeight="15"/>
  <cols>
    <col min="2" max="2" width="49.28515625" customWidth="1"/>
    <col min="3" max="3" width="9.28515625" customWidth="1"/>
    <col min="4" max="4" width="6.7109375" customWidth="1"/>
    <col min="5" max="5" width="7.42578125" customWidth="1"/>
  </cols>
  <sheetData>
    <row r="1" spans="1:7" ht="15.75" thickBot="1"/>
    <row r="2" spans="1:7">
      <c r="A2" s="212" t="s">
        <v>204</v>
      </c>
      <c r="B2" s="213"/>
      <c r="C2" s="213"/>
      <c r="D2" s="213"/>
      <c r="E2" s="213"/>
      <c r="F2" s="213"/>
      <c r="G2" s="214"/>
    </row>
    <row r="3" spans="1:7" ht="15.75" thickBot="1">
      <c r="A3" s="215"/>
      <c r="B3" s="205"/>
      <c r="C3" s="205"/>
      <c r="D3" s="205"/>
      <c r="E3" s="205"/>
      <c r="F3" s="205"/>
      <c r="G3" s="216"/>
    </row>
    <row r="4" spans="1:7" ht="15.75" thickBot="1">
      <c r="A4" s="124" t="s">
        <v>159</v>
      </c>
      <c r="B4" s="125"/>
      <c r="C4" s="125"/>
      <c r="D4" s="126"/>
      <c r="E4" s="36">
        <v>100</v>
      </c>
      <c r="F4" s="37">
        <v>100</v>
      </c>
      <c r="G4" s="37">
        <v>100</v>
      </c>
    </row>
    <row r="5" spans="1:7" ht="15.75" thickBot="1">
      <c r="A5" s="1"/>
      <c r="B5" s="2" t="s">
        <v>0</v>
      </c>
      <c r="C5" s="2" t="s">
        <v>1</v>
      </c>
      <c r="D5" s="2" t="s">
        <v>2</v>
      </c>
      <c r="E5" s="3" t="s">
        <v>3</v>
      </c>
      <c r="F5" s="4" t="s">
        <v>4</v>
      </c>
      <c r="G5" s="5" t="s">
        <v>5</v>
      </c>
    </row>
    <row r="6" spans="1:7" ht="15.75" thickBot="1">
      <c r="A6" s="151" t="s">
        <v>6</v>
      </c>
      <c r="B6" s="152"/>
      <c r="C6" s="152"/>
      <c r="D6" s="152"/>
      <c r="E6" s="153"/>
      <c r="F6" s="6"/>
      <c r="G6" s="7"/>
    </row>
    <row r="7" spans="1:7">
      <c r="A7" s="56">
        <v>1</v>
      </c>
      <c r="B7" s="25" t="s">
        <v>12</v>
      </c>
      <c r="C7" s="57">
        <f>F7*E4</f>
        <v>55.000000000000007</v>
      </c>
      <c r="D7" s="25">
        <v>3</v>
      </c>
      <c r="E7" s="45">
        <v>10</v>
      </c>
      <c r="F7" s="13">
        <v>0.55000000000000004</v>
      </c>
      <c r="G7" s="9">
        <f t="shared" ref="G7:G12" si="0">E7*D7</f>
        <v>30</v>
      </c>
    </row>
    <row r="8" spans="1:7">
      <c r="A8" s="8"/>
      <c r="B8" s="9"/>
      <c r="C8" s="38">
        <f>F8*E4</f>
        <v>65</v>
      </c>
      <c r="D8" s="9">
        <v>2</v>
      </c>
      <c r="E8" s="11">
        <v>8</v>
      </c>
      <c r="F8" s="13">
        <v>0.65</v>
      </c>
      <c r="G8" s="9">
        <f t="shared" si="0"/>
        <v>16</v>
      </c>
    </row>
    <row r="9" spans="1:7">
      <c r="A9" s="8">
        <v>2</v>
      </c>
      <c r="B9" s="9" t="s">
        <v>7</v>
      </c>
      <c r="C9" s="38">
        <f>F9*F4</f>
        <v>50</v>
      </c>
      <c r="D9" s="9">
        <v>3</v>
      </c>
      <c r="E9" s="11">
        <v>10</v>
      </c>
      <c r="F9" s="13">
        <v>0.5</v>
      </c>
      <c r="G9" s="9">
        <f t="shared" si="0"/>
        <v>30</v>
      </c>
    </row>
    <row r="10" spans="1:7">
      <c r="A10" s="8"/>
      <c r="B10" s="9"/>
      <c r="C10" s="38">
        <f>F10*F4</f>
        <v>55.000000000000007</v>
      </c>
      <c r="D10" s="9">
        <v>3</v>
      </c>
      <c r="E10" s="11">
        <v>8</v>
      </c>
      <c r="F10" s="13">
        <v>0.55000000000000004</v>
      </c>
      <c r="G10" s="9">
        <f t="shared" si="0"/>
        <v>24</v>
      </c>
    </row>
    <row r="11" spans="1:7">
      <c r="A11" s="8">
        <v>3</v>
      </c>
      <c r="B11" s="9" t="s">
        <v>12</v>
      </c>
      <c r="C11" s="38">
        <f>F11*E4</f>
        <v>50</v>
      </c>
      <c r="D11" s="9">
        <v>3</v>
      </c>
      <c r="E11" s="11">
        <v>10</v>
      </c>
      <c r="F11" s="13">
        <v>0.5</v>
      </c>
      <c r="G11" s="9">
        <f t="shared" si="0"/>
        <v>30</v>
      </c>
    </row>
    <row r="12" spans="1:7">
      <c r="A12" s="8"/>
      <c r="B12" s="9"/>
      <c r="C12" s="38">
        <f>F12*E4</f>
        <v>55.000000000000007</v>
      </c>
      <c r="D12" s="9">
        <v>3</v>
      </c>
      <c r="E12" s="11">
        <v>12</v>
      </c>
      <c r="F12" s="13">
        <v>0.55000000000000004</v>
      </c>
      <c r="G12" s="9">
        <f t="shared" si="0"/>
        <v>36</v>
      </c>
    </row>
    <row r="13" spans="1:7">
      <c r="A13" s="8">
        <v>4</v>
      </c>
      <c r="B13" s="9" t="s">
        <v>13</v>
      </c>
      <c r="C13" s="10"/>
      <c r="D13" s="9">
        <v>3</v>
      </c>
      <c r="E13" s="11">
        <v>12</v>
      </c>
      <c r="F13" s="13"/>
      <c r="G13" s="9"/>
    </row>
    <row r="14" spans="1:7">
      <c r="A14" s="8">
        <v>5</v>
      </c>
      <c r="B14" s="9" t="s">
        <v>17</v>
      </c>
      <c r="C14" s="10"/>
      <c r="D14" s="9">
        <v>3</v>
      </c>
      <c r="E14" s="11">
        <v>12</v>
      </c>
      <c r="F14" s="13"/>
      <c r="G14" s="9"/>
    </row>
    <row r="15" spans="1:7" ht="15.75" thickBot="1">
      <c r="A15" s="15"/>
      <c r="B15" s="14"/>
      <c r="C15" s="14"/>
      <c r="D15" s="14"/>
      <c r="E15" s="16"/>
      <c r="F15" s="17"/>
      <c r="G15" s="18">
        <f>SUM(G7:G14)</f>
        <v>166</v>
      </c>
    </row>
    <row r="16" spans="1:7" ht="15.75" thickBot="1">
      <c r="A16" s="151" t="s">
        <v>8</v>
      </c>
      <c r="B16" s="152"/>
      <c r="C16" s="152"/>
      <c r="D16" s="152"/>
      <c r="E16" s="153"/>
      <c r="F16" s="6"/>
      <c r="G16" s="40"/>
    </row>
    <row r="17" spans="1:7">
      <c r="A17" s="56">
        <v>1</v>
      </c>
      <c r="B17" s="25" t="s">
        <v>9</v>
      </c>
      <c r="C17" s="57">
        <f>F17*G4</f>
        <v>55.000000000000007</v>
      </c>
      <c r="D17" s="25">
        <v>3</v>
      </c>
      <c r="E17" s="25">
        <v>10</v>
      </c>
      <c r="F17" s="13">
        <v>0.55000000000000004</v>
      </c>
      <c r="G17" s="11">
        <f t="shared" ref="G17:G20" si="1">E17*D17</f>
        <v>30</v>
      </c>
    </row>
    <row r="18" spans="1:7">
      <c r="A18" s="8"/>
      <c r="B18" s="9"/>
      <c r="C18" s="38">
        <f>F18*G4</f>
        <v>65</v>
      </c>
      <c r="D18" s="9">
        <v>2</v>
      </c>
      <c r="E18" s="9">
        <v>10</v>
      </c>
      <c r="F18" s="13">
        <v>0.65</v>
      </c>
      <c r="G18" s="11">
        <f t="shared" si="1"/>
        <v>20</v>
      </c>
    </row>
    <row r="19" spans="1:7">
      <c r="A19" s="8">
        <v>2</v>
      </c>
      <c r="B19" s="9" t="s">
        <v>22</v>
      </c>
      <c r="C19" s="38">
        <f>F19*G4</f>
        <v>50</v>
      </c>
      <c r="D19" s="9">
        <v>3</v>
      </c>
      <c r="E19" s="9">
        <v>10</v>
      </c>
      <c r="F19" s="13">
        <v>0.5</v>
      </c>
      <c r="G19" s="11">
        <f t="shared" si="1"/>
        <v>30</v>
      </c>
    </row>
    <row r="20" spans="1:7">
      <c r="A20" s="8"/>
      <c r="B20" s="9"/>
      <c r="C20" s="38">
        <f>F20*G4</f>
        <v>60</v>
      </c>
      <c r="D20" s="9">
        <v>2</v>
      </c>
      <c r="E20" s="9">
        <v>8</v>
      </c>
      <c r="F20" s="13">
        <v>0.6</v>
      </c>
      <c r="G20" s="11">
        <f t="shared" si="1"/>
        <v>16</v>
      </c>
    </row>
    <row r="21" spans="1:7">
      <c r="A21" s="19">
        <v>3</v>
      </c>
      <c r="B21" s="20" t="s">
        <v>21</v>
      </c>
      <c r="C21" s="10"/>
      <c r="D21" s="20">
        <v>3</v>
      </c>
      <c r="E21" s="20">
        <v>12</v>
      </c>
      <c r="F21" s="19"/>
      <c r="G21" s="11"/>
    </row>
    <row r="22" spans="1:7" ht="15.75" thickBot="1">
      <c r="A22" s="21">
        <v>4</v>
      </c>
      <c r="B22" s="32" t="s">
        <v>23</v>
      </c>
      <c r="C22" s="23"/>
      <c r="D22" s="22">
        <v>3</v>
      </c>
      <c r="E22" s="22">
        <v>12</v>
      </c>
      <c r="F22" s="21"/>
      <c r="G22" s="49">
        <f>SUM(G17:G21)</f>
        <v>96</v>
      </c>
    </row>
    <row r="23" spans="1:7" ht="15.75" thickBot="1">
      <c r="A23" s="151" t="s">
        <v>10</v>
      </c>
      <c r="B23" s="152"/>
      <c r="C23" s="152"/>
      <c r="D23" s="152"/>
      <c r="E23" s="153"/>
      <c r="F23" s="6"/>
      <c r="G23" s="40"/>
    </row>
    <row r="24" spans="1:7">
      <c r="A24" s="56">
        <v>1</v>
      </c>
      <c r="B24" s="25" t="s">
        <v>11</v>
      </c>
      <c r="C24" s="57">
        <f>F24*G4</f>
        <v>55.000000000000007</v>
      </c>
      <c r="D24" s="25">
        <v>3</v>
      </c>
      <c r="E24" s="45">
        <v>10</v>
      </c>
      <c r="F24" s="13">
        <v>0.55000000000000004</v>
      </c>
      <c r="G24" s="11">
        <f t="shared" ref="G24:G28" si="2">E24*D24</f>
        <v>30</v>
      </c>
    </row>
    <row r="25" spans="1:7">
      <c r="A25" s="8"/>
      <c r="B25" s="9"/>
      <c r="C25" s="38">
        <f>F25*G4</f>
        <v>65</v>
      </c>
      <c r="D25" s="9">
        <v>3</v>
      </c>
      <c r="E25" s="11">
        <v>8</v>
      </c>
      <c r="F25" s="13">
        <v>0.65</v>
      </c>
      <c r="G25" s="11">
        <f t="shared" si="2"/>
        <v>24</v>
      </c>
    </row>
    <row r="26" spans="1:7">
      <c r="A26" s="8">
        <v>2</v>
      </c>
      <c r="B26" s="9" t="s">
        <v>12</v>
      </c>
      <c r="C26" s="10">
        <f>F26*E4</f>
        <v>50</v>
      </c>
      <c r="D26" s="9">
        <v>2</v>
      </c>
      <c r="E26" s="11">
        <v>10</v>
      </c>
      <c r="F26" s="13">
        <v>0.5</v>
      </c>
      <c r="G26" s="11">
        <f t="shared" si="2"/>
        <v>20</v>
      </c>
    </row>
    <row r="27" spans="1:7">
      <c r="A27" s="8"/>
      <c r="B27" s="9"/>
      <c r="C27" s="10">
        <f>F27*E4</f>
        <v>60</v>
      </c>
      <c r="D27" s="9">
        <v>2</v>
      </c>
      <c r="E27" s="11">
        <v>8</v>
      </c>
      <c r="F27" s="13">
        <v>0.6</v>
      </c>
      <c r="G27" s="11">
        <f t="shared" si="2"/>
        <v>16</v>
      </c>
    </row>
    <row r="28" spans="1:7">
      <c r="A28" s="8">
        <v>3</v>
      </c>
      <c r="B28" s="9" t="s">
        <v>7</v>
      </c>
      <c r="C28" s="38">
        <f>F28*F4</f>
        <v>55.000000000000007</v>
      </c>
      <c r="D28" s="9">
        <v>3</v>
      </c>
      <c r="E28" s="11">
        <v>10</v>
      </c>
      <c r="F28" s="13">
        <v>0.55000000000000004</v>
      </c>
      <c r="G28" s="11">
        <f t="shared" si="2"/>
        <v>30</v>
      </c>
    </row>
    <row r="29" spans="1:7">
      <c r="A29" s="19">
        <v>4</v>
      </c>
      <c r="B29" s="20" t="s">
        <v>13</v>
      </c>
      <c r="C29" s="9"/>
      <c r="D29" s="20">
        <v>3</v>
      </c>
      <c r="E29" s="26">
        <v>12</v>
      </c>
      <c r="F29" s="19"/>
      <c r="G29" s="11"/>
    </row>
    <row r="30" spans="1:7" ht="15.75" thickBot="1">
      <c r="A30" s="21">
        <v>5</v>
      </c>
      <c r="B30" s="22" t="s">
        <v>18</v>
      </c>
      <c r="C30" s="32"/>
      <c r="D30" s="22">
        <v>3</v>
      </c>
      <c r="E30" s="43">
        <v>12</v>
      </c>
      <c r="F30" s="21"/>
      <c r="G30" s="49">
        <f>SUM(G24:G29)</f>
        <v>120</v>
      </c>
    </row>
    <row r="31" spans="1:7">
      <c r="A31" s="52"/>
      <c r="B31" s="53"/>
      <c r="C31" s="139" t="s">
        <v>14</v>
      </c>
      <c r="D31" s="140"/>
      <c r="E31" s="141"/>
      <c r="F31" s="54">
        <f>(G7*F7+G8*F8+G11*F11+F12*G12+F26*G26+G27*F27)/G31</f>
        <v>0.54932432432432432</v>
      </c>
      <c r="G31" s="58">
        <f>G27+G26+G7+G8+G11+G12</f>
        <v>148</v>
      </c>
    </row>
    <row r="32" spans="1:7">
      <c r="A32" s="19"/>
      <c r="B32" s="20"/>
      <c r="C32" s="142" t="s">
        <v>15</v>
      </c>
      <c r="D32" s="143"/>
      <c r="E32" s="144"/>
      <c r="F32" s="30">
        <f>(G9*F9+G10*F10+G19*F19+G20*F20+G28*F28+G24*F24+G25*F25)/G32</f>
        <v>0.55108695652173911</v>
      </c>
      <c r="G32" s="31">
        <f>G28+G25+G24+G20+G19+G10+G9</f>
        <v>184</v>
      </c>
    </row>
    <row r="33" spans="1:7">
      <c r="A33" s="8"/>
      <c r="B33" s="9"/>
      <c r="C33" s="145" t="s">
        <v>16</v>
      </c>
      <c r="D33" s="146"/>
      <c r="E33" s="147"/>
      <c r="F33" s="30">
        <f>(G17*F17+F18*G18)/G33</f>
        <v>0.59</v>
      </c>
      <c r="G33" s="31">
        <f>G18+G17</f>
        <v>50</v>
      </c>
    </row>
    <row r="34" spans="1:7" ht="15.75" thickBot="1">
      <c r="A34" s="17"/>
      <c r="B34" s="32"/>
      <c r="C34" s="148" t="s">
        <v>20</v>
      </c>
      <c r="D34" s="149"/>
      <c r="E34" s="150"/>
      <c r="F34" s="34">
        <f>(G28*F28+F27*G27+G26*F26+F25*G25+G24*F24+F20*G20+G19*F19+F18*G18+G17*F17+F12*G12+G11*F11+G10*F10+G9*F9+G8*F8+G7*F7)/G34</f>
        <v>0.55549738219895284</v>
      </c>
      <c r="G34" s="35">
        <f>G33+G32+G31</f>
        <v>382</v>
      </c>
    </row>
  </sheetData>
  <mergeCells count="9">
    <mergeCell ref="A2:G3"/>
    <mergeCell ref="C32:E32"/>
    <mergeCell ref="C33:E33"/>
    <mergeCell ref="C34:E34"/>
    <mergeCell ref="A4:D4"/>
    <mergeCell ref="A6:E6"/>
    <mergeCell ref="A16:E16"/>
    <mergeCell ref="A23:E23"/>
    <mergeCell ref="C31:E31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78"/>
  <sheetViews>
    <sheetView topLeftCell="A37" workbookViewId="0">
      <selection activeCell="I11" sqref="I11"/>
    </sheetView>
  </sheetViews>
  <sheetFormatPr defaultRowHeight="15"/>
  <cols>
    <col min="2" max="2" width="67.7109375" customWidth="1"/>
    <col min="3" max="3" width="9.140625" customWidth="1"/>
  </cols>
  <sheetData>
    <row r="1" spans="1:3" ht="15.75" thickBot="1"/>
    <row r="2" spans="1:3">
      <c r="A2" s="212" t="s">
        <v>205</v>
      </c>
      <c r="B2" s="213"/>
      <c r="C2" s="214"/>
    </row>
    <row r="3" spans="1:3" ht="15.75" thickBot="1">
      <c r="A3" s="215"/>
      <c r="B3" s="205"/>
      <c r="C3" s="216"/>
    </row>
    <row r="4" spans="1:3" ht="15.75" thickBot="1">
      <c r="A4" s="124" t="s">
        <v>92</v>
      </c>
      <c r="B4" s="125"/>
      <c r="C4" s="126"/>
    </row>
    <row r="5" spans="1:3" ht="15.75" thickBot="1">
      <c r="A5" s="1"/>
      <c r="B5" s="2" t="s">
        <v>91</v>
      </c>
      <c r="C5" s="3" t="s">
        <v>3</v>
      </c>
    </row>
    <row r="6" spans="1:3" ht="15.75" thickBot="1">
      <c r="A6" s="118" t="s">
        <v>6</v>
      </c>
      <c r="B6" s="119"/>
      <c r="C6" s="120"/>
    </row>
    <row r="7" spans="1:3" ht="15.75" thickBot="1">
      <c r="A7" s="121" t="s">
        <v>88</v>
      </c>
      <c r="B7" s="122"/>
      <c r="C7" s="123"/>
    </row>
    <row r="8" spans="1:3" ht="15.75" thickBot="1">
      <c r="A8" s="115" t="s">
        <v>81</v>
      </c>
      <c r="B8" s="116"/>
      <c r="C8" s="117"/>
    </row>
    <row r="9" spans="1:3">
      <c r="A9" s="39">
        <v>1</v>
      </c>
      <c r="B9" s="7" t="s">
        <v>51</v>
      </c>
      <c r="C9" s="40">
        <v>8</v>
      </c>
    </row>
    <row r="10" spans="1:3">
      <c r="A10" s="8">
        <v>2</v>
      </c>
      <c r="B10" s="9" t="s">
        <v>76</v>
      </c>
      <c r="C10" s="11">
        <v>12</v>
      </c>
    </row>
    <row r="11" spans="1:3">
      <c r="A11" s="8">
        <v>3</v>
      </c>
      <c r="B11" s="9" t="s">
        <v>77</v>
      </c>
      <c r="C11" s="11">
        <v>8</v>
      </c>
    </row>
    <row r="12" spans="1:3">
      <c r="A12" s="8">
        <v>4</v>
      </c>
      <c r="B12" s="9" t="s">
        <v>78</v>
      </c>
      <c r="C12" s="11">
        <v>10</v>
      </c>
    </row>
    <row r="13" spans="1:3">
      <c r="A13" s="8">
        <v>5</v>
      </c>
      <c r="B13" s="9" t="s">
        <v>79</v>
      </c>
      <c r="C13" s="11">
        <v>8</v>
      </c>
    </row>
    <row r="14" spans="1:3" ht="15.75" thickBot="1">
      <c r="A14" s="17">
        <v>6</v>
      </c>
      <c r="B14" s="32" t="s">
        <v>80</v>
      </c>
      <c r="C14" s="41">
        <v>12</v>
      </c>
    </row>
    <row r="15" spans="1:3" ht="15.75" thickBot="1">
      <c r="A15" s="127" t="s">
        <v>90</v>
      </c>
      <c r="B15" s="128"/>
      <c r="C15" s="129"/>
    </row>
    <row r="16" spans="1:3" ht="15.75" thickBot="1">
      <c r="A16" s="130" t="s">
        <v>8</v>
      </c>
      <c r="B16" s="131"/>
      <c r="C16" s="132"/>
    </row>
    <row r="17" spans="1:3" ht="15.75" thickBot="1">
      <c r="A17" s="115" t="s">
        <v>88</v>
      </c>
      <c r="B17" s="116"/>
      <c r="C17" s="117"/>
    </row>
    <row r="18" spans="1:3" ht="15.75" thickBot="1">
      <c r="A18" s="115" t="s">
        <v>75</v>
      </c>
      <c r="B18" s="116"/>
      <c r="C18" s="117"/>
    </row>
    <row r="19" spans="1:3">
      <c r="A19" s="39">
        <v>1</v>
      </c>
      <c r="B19" s="7" t="s">
        <v>71</v>
      </c>
      <c r="C19" s="40">
        <v>12</v>
      </c>
    </row>
    <row r="20" spans="1:3">
      <c r="A20" s="8">
        <v>2</v>
      </c>
      <c r="B20" s="25" t="s">
        <v>69</v>
      </c>
      <c r="C20" s="11">
        <v>8</v>
      </c>
    </row>
    <row r="21" spans="1:3">
      <c r="A21" s="8">
        <v>3</v>
      </c>
      <c r="B21" s="9" t="s">
        <v>84</v>
      </c>
      <c r="C21" s="11">
        <v>10</v>
      </c>
    </row>
    <row r="22" spans="1:3">
      <c r="A22" s="8">
        <v>4</v>
      </c>
      <c r="B22" s="9" t="s">
        <v>82</v>
      </c>
      <c r="C22" s="11">
        <v>8</v>
      </c>
    </row>
    <row r="23" spans="1:3">
      <c r="A23" s="8">
        <v>5</v>
      </c>
      <c r="B23" s="9" t="s">
        <v>83</v>
      </c>
      <c r="C23" s="11">
        <v>10</v>
      </c>
    </row>
    <row r="24" spans="1:3" ht="15.75" thickBot="1">
      <c r="A24" s="17">
        <v>6</v>
      </c>
      <c r="B24" s="32" t="s">
        <v>85</v>
      </c>
      <c r="C24" s="41">
        <v>12</v>
      </c>
    </row>
    <row r="25" spans="1:3" ht="15.75" thickBot="1">
      <c r="A25" s="127" t="s">
        <v>90</v>
      </c>
      <c r="B25" s="128"/>
      <c r="C25" s="129"/>
    </row>
    <row r="26" spans="1:3" ht="15.75" thickBot="1">
      <c r="A26" s="130" t="s">
        <v>10</v>
      </c>
      <c r="B26" s="131"/>
      <c r="C26" s="132"/>
    </row>
    <row r="27" spans="1:3" ht="15.75" thickBot="1">
      <c r="A27" s="115" t="s">
        <v>88</v>
      </c>
      <c r="B27" s="116"/>
      <c r="C27" s="117"/>
    </row>
    <row r="28" spans="1:3" ht="15.75" thickBot="1">
      <c r="A28" s="115" t="s">
        <v>75</v>
      </c>
      <c r="B28" s="116"/>
      <c r="C28" s="117"/>
    </row>
    <row r="29" spans="1:3">
      <c r="A29" s="39">
        <v>1</v>
      </c>
      <c r="B29" s="7" t="s">
        <v>77</v>
      </c>
      <c r="C29" s="40">
        <v>10</v>
      </c>
    </row>
    <row r="30" spans="1:3">
      <c r="A30" s="8">
        <v>2</v>
      </c>
      <c r="B30" s="25" t="s">
        <v>86</v>
      </c>
      <c r="C30" s="11">
        <v>12</v>
      </c>
    </row>
    <row r="31" spans="1:3">
      <c r="A31" s="8">
        <v>3</v>
      </c>
      <c r="B31" s="9" t="s">
        <v>76</v>
      </c>
      <c r="C31" s="11">
        <v>8</v>
      </c>
    </row>
    <row r="32" spans="1:3">
      <c r="A32" s="8">
        <v>4</v>
      </c>
      <c r="B32" s="9" t="s">
        <v>87</v>
      </c>
      <c r="C32" s="11">
        <v>10</v>
      </c>
    </row>
    <row r="33" spans="1:3">
      <c r="A33" s="8">
        <v>5</v>
      </c>
      <c r="B33" s="9" t="s">
        <v>9</v>
      </c>
      <c r="C33" s="11">
        <v>12</v>
      </c>
    </row>
    <row r="34" spans="1:3" ht="15.75" thickBot="1">
      <c r="A34" s="17">
        <v>6</v>
      </c>
      <c r="B34" s="32" t="s">
        <v>89</v>
      </c>
      <c r="C34" s="41">
        <v>10</v>
      </c>
    </row>
    <row r="35" spans="1:3" ht="15.75" thickBot="1">
      <c r="A35" s="127" t="s">
        <v>90</v>
      </c>
      <c r="B35" s="128"/>
      <c r="C35" s="129"/>
    </row>
    <row r="36" spans="1:3" ht="15.75" thickBot="1">
      <c r="A36" s="66"/>
      <c r="B36" s="67"/>
      <c r="C36" s="68"/>
    </row>
    <row r="37" spans="1:3" ht="15.75" thickBot="1">
      <c r="A37" s="124" t="s">
        <v>93</v>
      </c>
      <c r="B37" s="125"/>
      <c r="C37" s="126"/>
    </row>
    <row r="38" spans="1:3" ht="15.75" thickBot="1">
      <c r="A38" s="1"/>
      <c r="B38" s="2" t="s">
        <v>91</v>
      </c>
      <c r="C38" s="3" t="s">
        <v>3</v>
      </c>
    </row>
    <row r="39" spans="1:3" ht="15.75" thickBot="1">
      <c r="A39" s="118" t="s">
        <v>6</v>
      </c>
      <c r="B39" s="119"/>
      <c r="C39" s="120"/>
    </row>
    <row r="40" spans="1:3" ht="15.75" thickBot="1">
      <c r="A40" s="121" t="s">
        <v>88</v>
      </c>
      <c r="B40" s="122"/>
      <c r="C40" s="123"/>
    </row>
    <row r="41" spans="1:3" ht="15.75" thickBot="1">
      <c r="A41" s="115" t="s">
        <v>75</v>
      </c>
      <c r="B41" s="116"/>
      <c r="C41" s="117"/>
    </row>
    <row r="42" spans="1:3">
      <c r="A42" s="39">
        <v>1</v>
      </c>
      <c r="B42" s="7" t="s">
        <v>71</v>
      </c>
      <c r="C42" s="40">
        <v>12</v>
      </c>
    </row>
    <row r="43" spans="1:3">
      <c r="A43" s="8">
        <v>2</v>
      </c>
      <c r="B43" s="25" t="s">
        <v>69</v>
      </c>
      <c r="C43" s="11">
        <v>8</v>
      </c>
    </row>
    <row r="44" spans="1:3">
      <c r="A44" s="8">
        <v>3</v>
      </c>
      <c r="B44" s="9" t="s">
        <v>84</v>
      </c>
      <c r="C44" s="11">
        <v>10</v>
      </c>
    </row>
    <row r="45" spans="1:3">
      <c r="A45" s="8">
        <v>4</v>
      </c>
      <c r="B45" s="9" t="s">
        <v>82</v>
      </c>
      <c r="C45" s="11">
        <v>8</v>
      </c>
    </row>
    <row r="46" spans="1:3">
      <c r="A46" s="8">
        <v>5</v>
      </c>
      <c r="B46" s="9" t="s">
        <v>83</v>
      </c>
      <c r="C46" s="11">
        <v>10</v>
      </c>
    </row>
    <row r="47" spans="1:3" ht="15.75" thickBot="1">
      <c r="A47" s="17">
        <v>6</v>
      </c>
      <c r="B47" s="32" t="s">
        <v>85</v>
      </c>
      <c r="C47" s="41">
        <v>12</v>
      </c>
    </row>
    <row r="48" spans="1:3" ht="15.75" thickBot="1">
      <c r="A48" s="127" t="s">
        <v>90</v>
      </c>
      <c r="B48" s="128"/>
      <c r="C48" s="129"/>
    </row>
    <row r="49" spans="1:3" ht="15.75" thickBot="1">
      <c r="A49" s="130" t="s">
        <v>8</v>
      </c>
      <c r="B49" s="131"/>
      <c r="C49" s="132"/>
    </row>
    <row r="50" spans="1:3" ht="15.75" thickBot="1">
      <c r="A50" s="115" t="s">
        <v>88</v>
      </c>
      <c r="B50" s="116"/>
      <c r="C50" s="117"/>
    </row>
    <row r="51" spans="1:3" ht="15.75" thickBot="1">
      <c r="A51" s="115" t="s">
        <v>95</v>
      </c>
      <c r="B51" s="116"/>
      <c r="C51" s="117"/>
    </row>
    <row r="52" spans="1:3">
      <c r="A52" s="39">
        <v>1</v>
      </c>
      <c r="B52" s="7" t="s">
        <v>77</v>
      </c>
      <c r="C52" s="40">
        <v>8</v>
      </c>
    </row>
    <row r="53" spans="1:3">
      <c r="A53" s="8">
        <v>2</v>
      </c>
      <c r="B53" s="25" t="s">
        <v>86</v>
      </c>
      <c r="C53" s="11">
        <v>12</v>
      </c>
    </row>
    <row r="54" spans="1:3">
      <c r="A54" s="8">
        <v>3</v>
      </c>
      <c r="B54" s="9" t="s">
        <v>76</v>
      </c>
      <c r="C54" s="11">
        <v>8</v>
      </c>
    </row>
    <row r="55" spans="1:3">
      <c r="A55" s="8">
        <v>4</v>
      </c>
      <c r="B55" s="9" t="s">
        <v>87</v>
      </c>
      <c r="C55" s="11">
        <v>10</v>
      </c>
    </row>
    <row r="56" spans="1:3">
      <c r="A56" s="8">
        <v>5</v>
      </c>
      <c r="B56" s="9" t="s">
        <v>9</v>
      </c>
      <c r="C56" s="11">
        <v>8</v>
      </c>
    </row>
    <row r="57" spans="1:3" ht="15.75" thickBot="1">
      <c r="A57" s="17">
        <v>6</v>
      </c>
      <c r="B57" s="32" t="s">
        <v>89</v>
      </c>
      <c r="C57" s="41">
        <v>12</v>
      </c>
    </row>
    <row r="58" spans="1:3" ht="15.75" thickBot="1">
      <c r="A58" s="127" t="s">
        <v>90</v>
      </c>
      <c r="B58" s="128"/>
      <c r="C58" s="129"/>
    </row>
    <row r="59" spans="1:3" ht="15.75" thickBot="1">
      <c r="A59" s="130" t="s">
        <v>10</v>
      </c>
      <c r="B59" s="131"/>
      <c r="C59" s="132"/>
    </row>
    <row r="60" spans="1:3" ht="15.75" thickBot="1">
      <c r="A60" s="115" t="s">
        <v>88</v>
      </c>
      <c r="B60" s="116"/>
      <c r="C60" s="117"/>
    </row>
    <row r="61" spans="1:3" ht="15.75" thickBot="1">
      <c r="A61" s="115" t="s">
        <v>75</v>
      </c>
      <c r="B61" s="116"/>
      <c r="C61" s="117"/>
    </row>
    <row r="62" spans="1:3">
      <c r="A62" s="39">
        <v>1</v>
      </c>
      <c r="B62" s="7" t="s">
        <v>51</v>
      </c>
      <c r="C62" s="40">
        <v>10</v>
      </c>
    </row>
    <row r="63" spans="1:3">
      <c r="A63" s="8">
        <v>2</v>
      </c>
      <c r="B63" s="9" t="s">
        <v>76</v>
      </c>
      <c r="C63" s="11">
        <v>12</v>
      </c>
    </row>
    <row r="64" spans="1:3">
      <c r="A64" s="8">
        <v>3</v>
      </c>
      <c r="B64" s="9" t="s">
        <v>77</v>
      </c>
      <c r="C64" s="11">
        <v>8</v>
      </c>
    </row>
    <row r="65" spans="1:3">
      <c r="A65" s="8">
        <v>4</v>
      </c>
      <c r="B65" s="9" t="s">
        <v>78</v>
      </c>
      <c r="C65" s="11">
        <v>10</v>
      </c>
    </row>
    <row r="66" spans="1:3">
      <c r="A66" s="8">
        <v>5</v>
      </c>
      <c r="B66" s="9" t="s">
        <v>79</v>
      </c>
      <c r="C66" s="11">
        <v>12</v>
      </c>
    </row>
    <row r="67" spans="1:3" ht="15.75" thickBot="1">
      <c r="A67" s="17">
        <v>6</v>
      </c>
      <c r="B67" s="32" t="s">
        <v>80</v>
      </c>
      <c r="C67" s="41">
        <v>10</v>
      </c>
    </row>
    <row r="68" spans="1:3" ht="15.75" thickBot="1">
      <c r="A68" s="127" t="s">
        <v>90</v>
      </c>
      <c r="B68" s="128"/>
      <c r="C68" s="129"/>
    </row>
    <row r="69" spans="1:3" ht="15.75" thickBot="1">
      <c r="A69" s="118" t="s">
        <v>47</v>
      </c>
      <c r="B69" s="119"/>
      <c r="C69" s="120"/>
    </row>
    <row r="70" spans="1:3" ht="15.75" thickBot="1">
      <c r="A70" s="121" t="s">
        <v>88</v>
      </c>
      <c r="B70" s="122"/>
      <c r="C70" s="123"/>
    </row>
    <row r="71" spans="1:3" ht="15.75" thickBot="1">
      <c r="A71" s="115" t="s">
        <v>75</v>
      </c>
      <c r="B71" s="116"/>
      <c r="C71" s="117"/>
    </row>
    <row r="72" spans="1:3">
      <c r="A72" s="39">
        <v>1</v>
      </c>
      <c r="B72" s="7" t="s">
        <v>77</v>
      </c>
      <c r="C72" s="40">
        <v>12</v>
      </c>
    </row>
    <row r="73" spans="1:3">
      <c r="A73" s="8">
        <v>2</v>
      </c>
      <c r="B73" s="25" t="s">
        <v>86</v>
      </c>
      <c r="C73" s="11">
        <v>8</v>
      </c>
    </row>
    <row r="74" spans="1:3">
      <c r="A74" s="8">
        <v>3</v>
      </c>
      <c r="B74" s="9" t="s">
        <v>76</v>
      </c>
      <c r="C74" s="11">
        <v>10</v>
      </c>
    </row>
    <row r="75" spans="1:3">
      <c r="A75" s="8">
        <v>4</v>
      </c>
      <c r="B75" s="9" t="s">
        <v>87</v>
      </c>
      <c r="C75" s="11">
        <v>8</v>
      </c>
    </row>
    <row r="76" spans="1:3">
      <c r="A76" s="8">
        <v>5</v>
      </c>
      <c r="B76" s="9" t="s">
        <v>9</v>
      </c>
      <c r="C76" s="11">
        <v>10</v>
      </c>
    </row>
    <row r="77" spans="1:3" ht="15.75" thickBot="1">
      <c r="A77" s="17">
        <v>6</v>
      </c>
      <c r="B77" s="32" t="s">
        <v>89</v>
      </c>
      <c r="C77" s="41">
        <v>12</v>
      </c>
    </row>
    <row r="78" spans="1:3" ht="15.75" thickBot="1">
      <c r="A78" s="127" t="s">
        <v>90</v>
      </c>
      <c r="B78" s="128"/>
      <c r="C78" s="129"/>
    </row>
  </sheetData>
  <mergeCells count="31">
    <mergeCell ref="A2:C3"/>
    <mergeCell ref="A35:C35"/>
    <mergeCell ref="A4:C4"/>
    <mergeCell ref="A6:C6"/>
    <mergeCell ref="A8:C8"/>
    <mergeCell ref="A18:C18"/>
    <mergeCell ref="A28:C28"/>
    <mergeCell ref="A7:C7"/>
    <mergeCell ref="A17:C17"/>
    <mergeCell ref="A27:C27"/>
    <mergeCell ref="A15:C15"/>
    <mergeCell ref="A25:C25"/>
    <mergeCell ref="A16:C16"/>
    <mergeCell ref="A26:C26"/>
    <mergeCell ref="A37:C37"/>
    <mergeCell ref="A39:C39"/>
    <mergeCell ref="A48:C48"/>
    <mergeCell ref="A58:C58"/>
    <mergeCell ref="A68:C68"/>
    <mergeCell ref="A50:C50"/>
    <mergeCell ref="A51:C51"/>
    <mergeCell ref="A59:C59"/>
    <mergeCell ref="A60:C60"/>
    <mergeCell ref="A40:C40"/>
    <mergeCell ref="A41:C41"/>
    <mergeCell ref="A49:C49"/>
    <mergeCell ref="A70:C70"/>
    <mergeCell ref="A71:C71"/>
    <mergeCell ref="A78:C78"/>
    <mergeCell ref="A61:C61"/>
    <mergeCell ref="A69:C6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activeCell="F12" sqref="F12"/>
    </sheetView>
  </sheetViews>
  <sheetFormatPr defaultRowHeight="15"/>
  <cols>
    <col min="2" max="2" width="59" customWidth="1"/>
    <col min="3" max="3" width="15.140625" customWidth="1"/>
    <col min="4" max="4" width="18.28515625" customWidth="1"/>
    <col min="5" max="5" width="12" customWidth="1"/>
  </cols>
  <sheetData>
    <row r="1" spans="1:3" ht="15.75" thickBot="1"/>
    <row r="2" spans="1:3">
      <c r="A2" s="207" t="s">
        <v>201</v>
      </c>
      <c r="B2" s="208"/>
      <c r="C2" s="209"/>
    </row>
    <row r="3" spans="1:3" ht="15.75" thickBot="1">
      <c r="A3" s="210"/>
      <c r="B3" s="206"/>
      <c r="C3" s="211"/>
    </row>
    <row r="4" spans="1:3" ht="15.75" thickBot="1">
      <c r="A4" s="124" t="s">
        <v>183</v>
      </c>
      <c r="B4" s="125"/>
      <c r="C4" s="126"/>
    </row>
    <row r="5" spans="1:3" ht="15.75" thickBot="1">
      <c r="A5" s="1"/>
      <c r="B5" s="2" t="s">
        <v>91</v>
      </c>
      <c r="C5" s="3" t="s">
        <v>100</v>
      </c>
    </row>
    <row r="6" spans="1:3" ht="15.75" thickBot="1">
      <c r="A6" s="118" t="s">
        <v>109</v>
      </c>
      <c r="B6" s="119"/>
      <c r="C6" s="120"/>
    </row>
    <row r="7" spans="1:3" ht="15.75" thickBot="1">
      <c r="A7" s="121" t="s">
        <v>88</v>
      </c>
      <c r="B7" s="122"/>
      <c r="C7" s="123"/>
    </row>
    <row r="8" spans="1:3" ht="15.75" thickBot="1">
      <c r="A8" s="115" t="s">
        <v>81</v>
      </c>
      <c r="B8" s="116"/>
      <c r="C8" s="117"/>
    </row>
    <row r="9" spans="1:3">
      <c r="A9" s="39">
        <v>1</v>
      </c>
      <c r="B9" s="7" t="s">
        <v>110</v>
      </c>
      <c r="C9" s="40" t="s">
        <v>99</v>
      </c>
    </row>
    <row r="10" spans="1:3">
      <c r="A10" s="8">
        <v>2</v>
      </c>
      <c r="B10" s="9" t="s">
        <v>111</v>
      </c>
      <c r="C10" s="11" t="s">
        <v>101</v>
      </c>
    </row>
    <row r="11" spans="1:3" ht="15.75" thickBot="1">
      <c r="A11" s="17">
        <v>3</v>
      </c>
      <c r="B11" s="32" t="s">
        <v>112</v>
      </c>
      <c r="C11" s="46" t="s">
        <v>99</v>
      </c>
    </row>
    <row r="12" spans="1:3">
      <c r="A12" s="39">
        <v>4</v>
      </c>
      <c r="B12" s="7" t="s">
        <v>96</v>
      </c>
      <c r="C12" s="40" t="s">
        <v>99</v>
      </c>
    </row>
    <row r="13" spans="1:3">
      <c r="A13" s="8">
        <v>5</v>
      </c>
      <c r="B13" s="9" t="s">
        <v>97</v>
      </c>
      <c r="C13" s="11" t="s">
        <v>101</v>
      </c>
    </row>
    <row r="14" spans="1:3" ht="15.75" thickBot="1">
      <c r="A14" s="17">
        <v>6</v>
      </c>
      <c r="B14" s="32" t="s">
        <v>98</v>
      </c>
      <c r="C14" s="46" t="s">
        <v>99</v>
      </c>
    </row>
    <row r="15" spans="1:3">
      <c r="A15" s="39">
        <v>7</v>
      </c>
      <c r="B15" s="7" t="s">
        <v>102</v>
      </c>
      <c r="C15" s="40" t="s">
        <v>99</v>
      </c>
    </row>
    <row r="16" spans="1:3">
      <c r="A16" s="8">
        <v>8</v>
      </c>
      <c r="B16" s="9" t="s">
        <v>103</v>
      </c>
      <c r="C16" s="11" t="s">
        <v>101</v>
      </c>
    </row>
    <row r="17" spans="1:3" ht="15.75" thickBot="1">
      <c r="A17" s="17">
        <v>9</v>
      </c>
      <c r="B17" s="32" t="s">
        <v>104</v>
      </c>
      <c r="C17" s="46" t="s">
        <v>99</v>
      </c>
    </row>
    <row r="18" spans="1:3">
      <c r="A18" s="39">
        <v>10</v>
      </c>
      <c r="B18" s="7" t="s">
        <v>105</v>
      </c>
      <c r="C18" s="40" t="s">
        <v>99</v>
      </c>
    </row>
    <row r="19" spans="1:3">
      <c r="A19" s="8">
        <v>11</v>
      </c>
      <c r="B19" s="9" t="s">
        <v>106</v>
      </c>
      <c r="C19" s="11" t="s">
        <v>101</v>
      </c>
    </row>
    <row r="20" spans="1:3" ht="15.75" thickBot="1">
      <c r="A20" s="17">
        <v>12</v>
      </c>
      <c r="B20" s="32" t="s">
        <v>107</v>
      </c>
      <c r="C20" s="46" t="s">
        <v>99</v>
      </c>
    </row>
    <row r="21" spans="1:3">
      <c r="A21" s="39">
        <v>13</v>
      </c>
      <c r="B21" s="7" t="s">
        <v>108</v>
      </c>
      <c r="C21" s="40" t="s">
        <v>99</v>
      </c>
    </row>
    <row r="22" spans="1:3">
      <c r="A22" s="8">
        <v>14</v>
      </c>
      <c r="B22" s="9" t="s">
        <v>124</v>
      </c>
      <c r="C22" s="11" t="s">
        <v>101</v>
      </c>
    </row>
    <row r="23" spans="1:3" ht="15.75" thickBot="1">
      <c r="A23" s="17">
        <v>15</v>
      </c>
      <c r="B23" s="32" t="s">
        <v>125</v>
      </c>
      <c r="C23" s="46" t="s">
        <v>99</v>
      </c>
    </row>
    <row r="24" spans="1:3" ht="15.75" thickBot="1">
      <c r="A24" s="118" t="s">
        <v>113</v>
      </c>
      <c r="B24" s="119"/>
      <c r="C24" s="120"/>
    </row>
    <row r="25" spans="1:3" ht="15.75" thickBot="1">
      <c r="A25" s="121" t="s">
        <v>88</v>
      </c>
      <c r="B25" s="122"/>
      <c r="C25" s="123"/>
    </row>
    <row r="26" spans="1:3" ht="15.75" thickBot="1">
      <c r="A26" s="115" t="s">
        <v>81</v>
      </c>
      <c r="B26" s="116"/>
      <c r="C26" s="117"/>
    </row>
    <row r="27" spans="1:3">
      <c r="A27" s="39">
        <v>1</v>
      </c>
      <c r="B27" s="7" t="s">
        <v>39</v>
      </c>
      <c r="C27" s="40" t="s">
        <v>99</v>
      </c>
    </row>
    <row r="28" spans="1:3">
      <c r="A28" s="8">
        <v>2</v>
      </c>
      <c r="B28" s="9" t="s">
        <v>114</v>
      </c>
      <c r="C28" s="11" t="s">
        <v>101</v>
      </c>
    </row>
    <row r="29" spans="1:3" ht="15.75" thickBot="1">
      <c r="A29" s="17">
        <v>3</v>
      </c>
      <c r="B29" s="32" t="s">
        <v>115</v>
      </c>
      <c r="C29" s="46" t="s">
        <v>99</v>
      </c>
    </row>
    <row r="30" spans="1:3">
      <c r="A30" s="39">
        <v>4</v>
      </c>
      <c r="B30" s="7" t="s">
        <v>126</v>
      </c>
      <c r="C30" s="40" t="s">
        <v>99</v>
      </c>
    </row>
    <row r="31" spans="1:3">
      <c r="A31" s="8">
        <v>5</v>
      </c>
      <c r="B31" s="9" t="s">
        <v>116</v>
      </c>
      <c r="C31" s="11" t="s">
        <v>101</v>
      </c>
    </row>
    <row r="32" spans="1:3" ht="15.75" thickBot="1">
      <c r="A32" s="17">
        <v>6</v>
      </c>
      <c r="B32" s="32" t="s">
        <v>117</v>
      </c>
      <c r="C32" s="46" t="s">
        <v>99</v>
      </c>
    </row>
    <row r="33" spans="1:3">
      <c r="A33" s="39">
        <v>7</v>
      </c>
      <c r="B33" s="7" t="s">
        <v>182</v>
      </c>
      <c r="C33" s="40" t="s">
        <v>99</v>
      </c>
    </row>
    <row r="34" spans="1:3">
      <c r="A34" s="8">
        <v>8</v>
      </c>
      <c r="B34" s="9" t="s">
        <v>116</v>
      </c>
      <c r="C34" s="11" t="s">
        <v>101</v>
      </c>
    </row>
    <row r="35" spans="1:3" ht="15.75" thickBot="1">
      <c r="A35" s="17">
        <v>9</v>
      </c>
      <c r="B35" s="32" t="s">
        <v>117</v>
      </c>
      <c r="C35" s="46" t="s">
        <v>99</v>
      </c>
    </row>
    <row r="36" spans="1:3">
      <c r="A36" s="39">
        <v>10</v>
      </c>
      <c r="B36" s="7" t="s">
        <v>118</v>
      </c>
      <c r="C36" s="40" t="s">
        <v>99</v>
      </c>
    </row>
    <row r="37" spans="1:3">
      <c r="A37" s="8">
        <v>11</v>
      </c>
      <c r="B37" s="9" t="s">
        <v>119</v>
      </c>
      <c r="C37" s="11" t="s">
        <v>101</v>
      </c>
    </row>
    <row r="38" spans="1:3" ht="15.75" thickBot="1">
      <c r="A38" s="17">
        <v>12</v>
      </c>
      <c r="B38" s="32" t="s">
        <v>120</v>
      </c>
      <c r="C38" s="46" t="s">
        <v>99</v>
      </c>
    </row>
    <row r="39" spans="1:3">
      <c r="A39" s="39">
        <v>13</v>
      </c>
      <c r="B39" s="7" t="s">
        <v>121</v>
      </c>
      <c r="C39" s="40" t="s">
        <v>99</v>
      </c>
    </row>
    <row r="40" spans="1:3">
      <c r="A40" s="8">
        <v>14</v>
      </c>
      <c r="B40" s="9" t="s">
        <v>122</v>
      </c>
      <c r="C40" s="11" t="s">
        <v>101</v>
      </c>
    </row>
    <row r="41" spans="1:3" ht="15.75" thickBot="1">
      <c r="A41" s="17">
        <v>15</v>
      </c>
      <c r="B41" s="32" t="s">
        <v>123</v>
      </c>
      <c r="C41" s="46" t="s">
        <v>99</v>
      </c>
    </row>
  </sheetData>
  <mergeCells count="8">
    <mergeCell ref="A2:C3"/>
    <mergeCell ref="A24:C24"/>
    <mergeCell ref="A25:C25"/>
    <mergeCell ref="A26:C26"/>
    <mergeCell ref="A4:C4"/>
    <mergeCell ref="A6:C6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Натуральный тренинг</vt:lpstr>
      <vt:lpstr>Подготовительный</vt:lpstr>
      <vt:lpstr>Силовой период</vt:lpstr>
      <vt:lpstr>масса</vt:lpstr>
      <vt:lpstr>силовая выносливость</vt:lpstr>
      <vt:lpstr>круг</vt:lpstr>
      <vt:lpstr>реаб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2016-11-12T14:50:07Z</dcterms:modified>
</cp:coreProperties>
</file>